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charts/chart3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8.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9.xml" ContentType="application/vnd.openxmlformats-officedocument.drawing+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00 CRISIS\Año 2025\Efecto crisis 1º trim Año 2025 bis\"/>
    </mc:Choice>
  </mc:AlternateContent>
  <xr:revisionPtr revIDLastSave="0" documentId="13_ncr:1_{0B5C441B-0263-4C34-B3A7-116919B5C7F0}" xr6:coauthVersionLast="47" xr6:coauthVersionMax="47" xr10:uidLastSave="{00000000-0000-0000-0000-000000000000}"/>
  <bookViews>
    <workbookView xWindow="28680" yWindow="-120" windowWidth="29040" windowHeight="15720" tabRatio="721" xr2:uid="{00000000-000D-0000-FFFF-FFFF00000000}"/>
  </bookViews>
  <sheets>
    <sheet name="Introducción" sheetId="13" r:id="rId1"/>
    <sheet name="Resumen" sheetId="1" r:id="rId2"/>
    <sheet name="Definiciones y conceptos" sheetId="22" r:id="rId3"/>
    <sheet name="Concursos TSJ pers. jurid. " sheetId="2" r:id="rId4"/>
    <sheet name="Concursos TSJ pers. nat.empres" sheetId="61" r:id="rId5"/>
    <sheet name="Concursos TSJ pers. nat.no emp " sheetId="45" r:id="rId6"/>
    <sheet name="Total concursos TSJ" sheetId="48" r:id="rId7"/>
    <sheet name="Concursos declarados TSJ" sheetId="68" r:id="rId8"/>
    <sheet name="Concursos Convenio TSJ" sheetId="69" r:id="rId9"/>
    <sheet name="Concursos Liquidación TSJ" sheetId="70" r:id="rId10"/>
    <sheet name="E.R.E's TSJ" sheetId="71" r:id="rId11"/>
    <sheet name="Concurs.sin masa declarados TSJ" sheetId="72" r:id="rId12"/>
    <sheet name="PEM TSJ persona jurídica" sheetId="73" r:id="rId13"/>
    <sheet name="PEM TSJ  pers nat" sheetId="76" r:id="rId14"/>
    <sheet name="PEM presentados TSJ total" sheetId="74" r:id="rId15"/>
    <sheet name="PEM aperturados TSJ" sheetId="75" r:id="rId16"/>
    <sheet name="PEM de continuación TSJ" sheetId="77" r:id="rId17"/>
    <sheet name="PEM de liquidación TSJ" sheetId="78" r:id="rId18"/>
    <sheet name="Despidos presentados TSJ" sheetId="5" r:id="rId19"/>
    <sheet name="Recl. cantidad TSJ" sheetId="6" r:id="rId20"/>
    <sheet name="Ej. Hipot. presentados TSJ " sheetId="15" r:id="rId21"/>
    <sheet name="Monitorios presentados TSJ  " sheetId="20" r:id="rId22"/>
    <sheet name="Lanzamientos SC recibidos TSJ" sheetId="17" r:id="rId23"/>
    <sheet name="Lanzamientos con Cump ptivo TSJ" sheetId="31" r:id="rId24"/>
    <sheet name="Lanzamientos practic. total TSJ" sheetId="36" r:id="rId25"/>
    <sheet name="Lanzamientos E.hipotecaria TSJ" sheetId="44" r:id="rId26"/>
    <sheet name="Lanzamientos L.A.U  TSJ" sheetId="43" r:id="rId27"/>
    <sheet name="Lanzamientos. Otros TSJ" sheetId="42" r:id="rId28"/>
    <sheet name="Verb. pos. ocupas" sheetId="47" r:id="rId29"/>
    <sheet name="Provincias" sheetId="49" r:id="rId30"/>
  </sheets>
  <externalReferences>
    <externalReference r:id="rId31"/>
    <externalReference r:id="rId32"/>
  </externalReferences>
  <definedNames>
    <definedName name="_xlnm.Print_Area" localSheetId="3">'Concursos TSJ pers. jurid. '!$A$1:$E$46</definedName>
    <definedName name="_xlnm.Print_Area" localSheetId="18">'Despidos presentados TSJ'!$A$1:$M$47</definedName>
    <definedName name="_xlnm.Print_Area" localSheetId="20">'Ej. Hipot. presentados TSJ '!$A$1:$O$46</definedName>
    <definedName name="_xlnm.Print_Area" localSheetId="0">Introducción!$A$1:$K$27</definedName>
    <definedName name="_xlnm.Print_Area" localSheetId="22">'Lanzamientos SC recibidos TSJ'!$A$1:$O$47</definedName>
    <definedName name="_xlnm.Print_Area" localSheetId="21">'Monitorios presentados TSJ  '!$A$1:$O$47</definedName>
    <definedName name="_xlnm.Print_Area" localSheetId="14">'PEM presentados TSJ total'!$A$1:$M$46</definedName>
    <definedName name="_xlnm.Print_Area" localSheetId="13">'PEM TSJ  pers nat'!$A$1:$M$23</definedName>
    <definedName name="_xlnm.Print_Area" localSheetId="19">'Recl. cantidad TSJ'!$A$1:$M$45</definedName>
    <definedName name="_xlnm.Print_Area" localSheetId="1">Resumen!$A$1:$L$359</definedName>
    <definedName name="Concursos_consecutivos_declarados_por_prov" localSheetId="11">[1]Introducción!#REF!</definedName>
    <definedName name="Concursos_consecutivos_declarados_por_prov">[2]Introducción!#REF!</definedName>
    <definedName name="Concursos_consecutivos_declarados_por_provincia" localSheetId="11">[1]Introducción!#REF!</definedName>
    <definedName name="Concursos_consecutivos_declarados_por_provincia">[2]Introducción!#REF!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49" l="1"/>
  <c r="R57" i="49"/>
  <c r="S57" i="49"/>
  <c r="I154" i="1"/>
  <c r="I153" i="1"/>
  <c r="I152" i="1"/>
  <c r="I151" i="1"/>
  <c r="I150" i="1"/>
  <c r="C28" i="78"/>
  <c r="C29" i="78"/>
  <c r="C30" i="78"/>
  <c r="C31" i="78"/>
  <c r="C32" i="78"/>
  <c r="C33" i="78"/>
  <c r="C34" i="78"/>
  <c r="C35" i="78"/>
  <c r="C36" i="78"/>
  <c r="C37" i="78"/>
  <c r="C38" i="78"/>
  <c r="C39" i="78"/>
  <c r="C40" i="78"/>
  <c r="C41" i="78"/>
  <c r="C42" i="78"/>
  <c r="C43" i="78"/>
  <c r="C44" i="78"/>
  <c r="C45" i="78"/>
  <c r="C28" i="77"/>
  <c r="C29" i="77"/>
  <c r="C30" i="77"/>
  <c r="C31" i="77"/>
  <c r="C32" i="77"/>
  <c r="C33" i="77"/>
  <c r="C34" i="77"/>
  <c r="C35" i="77"/>
  <c r="C36" i="77"/>
  <c r="C37" i="77"/>
  <c r="C38" i="77"/>
  <c r="C39" i="77"/>
  <c r="C40" i="77"/>
  <c r="C41" i="77"/>
  <c r="C42" i="77"/>
  <c r="C43" i="77"/>
  <c r="C44" i="77"/>
  <c r="C45" i="77"/>
  <c r="C28" i="76"/>
  <c r="C29" i="76"/>
  <c r="C30" i="76"/>
  <c r="C31" i="76"/>
  <c r="C32" i="76"/>
  <c r="C33" i="76"/>
  <c r="C34" i="76"/>
  <c r="C35" i="76"/>
  <c r="C36" i="76"/>
  <c r="C37" i="76"/>
  <c r="C38" i="76"/>
  <c r="C39" i="76"/>
  <c r="C40" i="76"/>
  <c r="C41" i="76"/>
  <c r="C42" i="76"/>
  <c r="C43" i="76"/>
  <c r="C44" i="76"/>
  <c r="C45" i="76"/>
  <c r="C52" i="76"/>
  <c r="D52" i="76"/>
  <c r="E52" i="76"/>
  <c r="F52" i="76"/>
  <c r="G52" i="76"/>
  <c r="C53" i="76"/>
  <c r="D53" i="76"/>
  <c r="E53" i="76"/>
  <c r="F53" i="76"/>
  <c r="G53" i="76"/>
  <c r="C54" i="76"/>
  <c r="D54" i="76"/>
  <c r="E54" i="76"/>
  <c r="F54" i="76"/>
  <c r="G54" i="76"/>
  <c r="C55" i="76"/>
  <c r="D55" i="76"/>
  <c r="E55" i="76"/>
  <c r="F55" i="76"/>
  <c r="G55" i="76"/>
  <c r="C56" i="76"/>
  <c r="D56" i="76"/>
  <c r="E56" i="76"/>
  <c r="F56" i="76"/>
  <c r="G56" i="76"/>
  <c r="C57" i="76"/>
  <c r="D57" i="76"/>
  <c r="E57" i="76"/>
  <c r="F57" i="76"/>
  <c r="G57" i="76"/>
  <c r="C58" i="76"/>
  <c r="D58" i="76"/>
  <c r="E58" i="76"/>
  <c r="F58" i="76"/>
  <c r="G58" i="76"/>
  <c r="C59" i="76"/>
  <c r="D59" i="76"/>
  <c r="E59" i="76"/>
  <c r="F59" i="76"/>
  <c r="G59" i="76"/>
  <c r="C60" i="76"/>
  <c r="D60" i="76"/>
  <c r="E60" i="76"/>
  <c r="F60" i="76"/>
  <c r="G60" i="76"/>
  <c r="C61" i="76"/>
  <c r="D61" i="76"/>
  <c r="E61" i="76"/>
  <c r="F61" i="76"/>
  <c r="G61" i="76"/>
  <c r="C62" i="76"/>
  <c r="D62" i="76"/>
  <c r="E62" i="76"/>
  <c r="F62" i="76"/>
  <c r="G62" i="76"/>
  <c r="C63" i="76"/>
  <c r="D63" i="76"/>
  <c r="E63" i="76"/>
  <c r="F63" i="76"/>
  <c r="G63" i="76"/>
  <c r="C64" i="76"/>
  <c r="D64" i="76"/>
  <c r="E64" i="76"/>
  <c r="F64" i="76"/>
  <c r="G64" i="76"/>
  <c r="C65" i="76"/>
  <c r="D65" i="76"/>
  <c r="E65" i="76"/>
  <c r="F65" i="76"/>
  <c r="G65" i="76"/>
  <c r="C66" i="76"/>
  <c r="D66" i="76"/>
  <c r="E66" i="76"/>
  <c r="F66" i="76"/>
  <c r="G66" i="76"/>
  <c r="C67" i="76"/>
  <c r="D67" i="76"/>
  <c r="E67" i="76"/>
  <c r="F67" i="76"/>
  <c r="G67" i="76"/>
  <c r="C68" i="76"/>
  <c r="D68" i="76"/>
  <c r="E68" i="76"/>
  <c r="F68" i="76"/>
  <c r="G68" i="76"/>
  <c r="C69" i="76"/>
  <c r="D69" i="76"/>
  <c r="E69" i="76"/>
  <c r="F69" i="76"/>
  <c r="G69" i="76"/>
  <c r="C28" i="75"/>
  <c r="C29" i="75"/>
  <c r="C30" i="75"/>
  <c r="C31" i="75"/>
  <c r="C32" i="75"/>
  <c r="C33" i="75"/>
  <c r="C34" i="75"/>
  <c r="C35" i="75"/>
  <c r="C36" i="75"/>
  <c r="C37" i="75"/>
  <c r="C38" i="75"/>
  <c r="C39" i="75"/>
  <c r="C40" i="75"/>
  <c r="C41" i="75"/>
  <c r="C42" i="75"/>
  <c r="C43" i="75"/>
  <c r="C44" i="75"/>
  <c r="C45" i="75"/>
  <c r="C28" i="74"/>
  <c r="C29" i="74"/>
  <c r="C30" i="74"/>
  <c r="C31" i="74"/>
  <c r="C32" i="74"/>
  <c r="C33" i="74"/>
  <c r="C34" i="74"/>
  <c r="C35" i="74"/>
  <c r="C36" i="74"/>
  <c r="C37" i="74"/>
  <c r="C38" i="74"/>
  <c r="C39" i="74"/>
  <c r="C40" i="74"/>
  <c r="C41" i="74"/>
  <c r="C42" i="74"/>
  <c r="C43" i="74"/>
  <c r="C44" i="74"/>
  <c r="C45" i="74"/>
  <c r="C52" i="74"/>
  <c r="D52" i="74"/>
  <c r="E52" i="74"/>
  <c r="F52" i="74"/>
  <c r="G52" i="74"/>
  <c r="C53" i="74"/>
  <c r="D53" i="74"/>
  <c r="E53" i="74"/>
  <c r="F53" i="74"/>
  <c r="G53" i="74"/>
  <c r="C54" i="74"/>
  <c r="D54" i="74"/>
  <c r="E54" i="74"/>
  <c r="F54" i="74"/>
  <c r="G54" i="74"/>
  <c r="C55" i="74"/>
  <c r="D55" i="74"/>
  <c r="E55" i="74"/>
  <c r="F55" i="74"/>
  <c r="G55" i="74"/>
  <c r="C56" i="74"/>
  <c r="D56" i="74"/>
  <c r="E56" i="74"/>
  <c r="F56" i="74"/>
  <c r="G56" i="74"/>
  <c r="C57" i="74"/>
  <c r="D57" i="74"/>
  <c r="E57" i="74"/>
  <c r="F57" i="74"/>
  <c r="G57" i="74"/>
  <c r="C58" i="74"/>
  <c r="D58" i="74"/>
  <c r="E58" i="74"/>
  <c r="F58" i="74"/>
  <c r="G58" i="74"/>
  <c r="C59" i="74"/>
  <c r="D59" i="74"/>
  <c r="E59" i="74"/>
  <c r="F59" i="74"/>
  <c r="G59" i="74"/>
  <c r="C60" i="74"/>
  <c r="D60" i="74"/>
  <c r="E60" i="74"/>
  <c r="F60" i="74"/>
  <c r="G60" i="74"/>
  <c r="C61" i="74"/>
  <c r="D61" i="74"/>
  <c r="E61" i="74"/>
  <c r="F61" i="74"/>
  <c r="G61" i="74"/>
  <c r="C62" i="74"/>
  <c r="D62" i="74"/>
  <c r="E62" i="74"/>
  <c r="F62" i="74"/>
  <c r="G62" i="74"/>
  <c r="C63" i="74"/>
  <c r="D63" i="74"/>
  <c r="E63" i="74"/>
  <c r="F63" i="74"/>
  <c r="G63" i="74"/>
  <c r="C64" i="74"/>
  <c r="D64" i="74"/>
  <c r="E64" i="74"/>
  <c r="F64" i="74"/>
  <c r="G64" i="74"/>
  <c r="C65" i="74"/>
  <c r="D65" i="74"/>
  <c r="E65" i="74"/>
  <c r="F65" i="74"/>
  <c r="G65" i="74"/>
  <c r="C66" i="74"/>
  <c r="D66" i="74"/>
  <c r="E66" i="74"/>
  <c r="F66" i="74"/>
  <c r="G66" i="74"/>
  <c r="C67" i="74"/>
  <c r="D67" i="74"/>
  <c r="E67" i="74"/>
  <c r="F67" i="74"/>
  <c r="G67" i="74"/>
  <c r="C68" i="74"/>
  <c r="D68" i="74"/>
  <c r="E68" i="74"/>
  <c r="F68" i="74"/>
  <c r="G68" i="74"/>
  <c r="C69" i="74"/>
  <c r="D69" i="74"/>
  <c r="E69" i="74"/>
  <c r="F69" i="74"/>
  <c r="G69" i="74"/>
  <c r="C28" i="73"/>
  <c r="C29" i="73"/>
  <c r="C30" i="73"/>
  <c r="C31" i="73"/>
  <c r="C32" i="73"/>
  <c r="C33" i="73"/>
  <c r="C34" i="73"/>
  <c r="C35" i="73"/>
  <c r="C36" i="73"/>
  <c r="C37" i="73"/>
  <c r="C38" i="73"/>
  <c r="C39" i="73"/>
  <c r="C40" i="73"/>
  <c r="C41" i="73"/>
  <c r="C42" i="73"/>
  <c r="C43" i="73"/>
  <c r="C44" i="73"/>
  <c r="C45" i="73"/>
  <c r="C52" i="73"/>
  <c r="D52" i="73"/>
  <c r="E52" i="73"/>
  <c r="F52" i="73"/>
  <c r="G52" i="73"/>
  <c r="C53" i="73"/>
  <c r="D53" i="73"/>
  <c r="E53" i="73"/>
  <c r="F53" i="73"/>
  <c r="G53" i="73"/>
  <c r="C54" i="73"/>
  <c r="D54" i="73"/>
  <c r="E54" i="73"/>
  <c r="F54" i="73"/>
  <c r="G54" i="73"/>
  <c r="C55" i="73"/>
  <c r="D55" i="73"/>
  <c r="E55" i="73"/>
  <c r="F55" i="73"/>
  <c r="G55" i="73"/>
  <c r="C56" i="73"/>
  <c r="D56" i="73"/>
  <c r="E56" i="73"/>
  <c r="F56" i="73"/>
  <c r="G56" i="73"/>
  <c r="C57" i="73"/>
  <c r="D57" i="73"/>
  <c r="E57" i="73"/>
  <c r="F57" i="73"/>
  <c r="G57" i="73"/>
  <c r="C58" i="73"/>
  <c r="D58" i="73"/>
  <c r="E58" i="73"/>
  <c r="F58" i="73"/>
  <c r="G58" i="73"/>
  <c r="C59" i="73"/>
  <c r="D59" i="73"/>
  <c r="E59" i="73"/>
  <c r="F59" i="73"/>
  <c r="G59" i="73"/>
  <c r="C60" i="73"/>
  <c r="D60" i="73"/>
  <c r="E60" i="73"/>
  <c r="F60" i="73"/>
  <c r="G60" i="73"/>
  <c r="C61" i="73"/>
  <c r="D61" i="73"/>
  <c r="E61" i="73"/>
  <c r="F61" i="73"/>
  <c r="G61" i="73"/>
  <c r="C62" i="73"/>
  <c r="D62" i="73"/>
  <c r="E62" i="73"/>
  <c r="F62" i="73"/>
  <c r="G62" i="73"/>
  <c r="C63" i="73"/>
  <c r="D63" i="73"/>
  <c r="E63" i="73"/>
  <c r="F63" i="73"/>
  <c r="G63" i="73"/>
  <c r="C64" i="73"/>
  <c r="D64" i="73"/>
  <c r="E64" i="73"/>
  <c r="F64" i="73"/>
  <c r="G64" i="73"/>
  <c r="C65" i="73"/>
  <c r="D65" i="73"/>
  <c r="E65" i="73"/>
  <c r="F65" i="73"/>
  <c r="G65" i="73"/>
  <c r="C66" i="73"/>
  <c r="D66" i="73"/>
  <c r="E66" i="73"/>
  <c r="F66" i="73"/>
  <c r="G66" i="73"/>
  <c r="C67" i="73"/>
  <c r="D67" i="73"/>
  <c r="E67" i="73"/>
  <c r="F67" i="73"/>
  <c r="G67" i="73"/>
  <c r="C68" i="73"/>
  <c r="D68" i="73"/>
  <c r="E68" i="73"/>
  <c r="F68" i="73"/>
  <c r="G68" i="73"/>
  <c r="C69" i="73"/>
  <c r="D69" i="73"/>
  <c r="E69" i="73"/>
  <c r="F69" i="73"/>
  <c r="G69" i="73"/>
  <c r="C28" i="72"/>
  <c r="C29" i="72"/>
  <c r="C30" i="72"/>
  <c r="C31" i="72"/>
  <c r="C32" i="72"/>
  <c r="C33" i="72"/>
  <c r="C34" i="72"/>
  <c r="C35" i="72"/>
  <c r="C36" i="72"/>
  <c r="C37" i="72"/>
  <c r="C38" i="72"/>
  <c r="C39" i="72"/>
  <c r="C40" i="72"/>
  <c r="C41" i="72"/>
  <c r="C42" i="72"/>
  <c r="C43" i="72"/>
  <c r="C44" i="72"/>
  <c r="C45" i="72"/>
  <c r="G23" i="71"/>
  <c r="C28" i="71"/>
  <c r="C29" i="71"/>
  <c r="C30" i="71"/>
  <c r="C31" i="71"/>
  <c r="C32" i="71"/>
  <c r="C33" i="71"/>
  <c r="C34" i="71"/>
  <c r="C35" i="71"/>
  <c r="C36" i="71"/>
  <c r="C37" i="71"/>
  <c r="C38" i="71"/>
  <c r="C39" i="71"/>
  <c r="C40" i="71"/>
  <c r="C41" i="71"/>
  <c r="C42" i="71"/>
  <c r="C43" i="71"/>
  <c r="C44" i="71"/>
  <c r="C45" i="71"/>
  <c r="C28" i="70"/>
  <c r="C29" i="70"/>
  <c r="C30" i="70"/>
  <c r="C31" i="70"/>
  <c r="C32" i="70"/>
  <c r="C33" i="70"/>
  <c r="C34" i="70"/>
  <c r="C35" i="70"/>
  <c r="C36" i="70"/>
  <c r="C37" i="70"/>
  <c r="C38" i="70"/>
  <c r="C39" i="70"/>
  <c r="C40" i="70"/>
  <c r="C41" i="70"/>
  <c r="C42" i="70"/>
  <c r="C43" i="70"/>
  <c r="C44" i="70"/>
  <c r="C45" i="70"/>
  <c r="C28" i="69"/>
  <c r="C29" i="69"/>
  <c r="C30" i="69"/>
  <c r="C31" i="69"/>
  <c r="C32" i="69"/>
  <c r="C33" i="69"/>
  <c r="C34" i="69"/>
  <c r="C35" i="69"/>
  <c r="C36" i="69"/>
  <c r="C37" i="69"/>
  <c r="C38" i="69"/>
  <c r="C39" i="69"/>
  <c r="C40" i="69"/>
  <c r="C41" i="69"/>
  <c r="C42" i="69"/>
  <c r="C43" i="69"/>
  <c r="C44" i="69"/>
  <c r="C45" i="69"/>
  <c r="C28" i="68"/>
  <c r="C29" i="68"/>
  <c r="C30" i="68"/>
  <c r="C31" i="68"/>
  <c r="C32" i="68"/>
  <c r="C33" i="68"/>
  <c r="C34" i="68"/>
  <c r="C35" i="68"/>
  <c r="C36" i="68"/>
  <c r="C37" i="68"/>
  <c r="C38" i="68"/>
  <c r="C39" i="68"/>
  <c r="C40" i="68"/>
  <c r="C41" i="68"/>
  <c r="C42" i="68"/>
  <c r="C43" i="68"/>
  <c r="C44" i="68"/>
  <c r="C45" i="68"/>
  <c r="C31" i="44" l="1"/>
  <c r="C32" i="44"/>
  <c r="C33" i="44"/>
  <c r="C34" i="44"/>
  <c r="C35" i="44"/>
  <c r="C36" i="44"/>
  <c r="C37" i="44"/>
  <c r="C38" i="44"/>
  <c r="C39" i="44"/>
  <c r="C40" i="44"/>
  <c r="C41" i="44"/>
  <c r="C42" i="44"/>
  <c r="C43" i="44"/>
  <c r="C44" i="44"/>
  <c r="C45" i="44"/>
  <c r="C46" i="44"/>
  <c r="C47" i="44"/>
  <c r="D284" i="1"/>
  <c r="G231" i="1"/>
  <c r="G55" i="36"/>
  <c r="G56" i="36"/>
  <c r="G57" i="36"/>
  <c r="G58" i="36"/>
  <c r="G59" i="36"/>
  <c r="G60" i="36"/>
  <c r="G61" i="36"/>
  <c r="G62" i="36"/>
  <c r="G63" i="36"/>
  <c r="G64" i="36"/>
  <c r="G65" i="36"/>
  <c r="G66" i="36"/>
  <c r="G67" i="36"/>
  <c r="G68" i="36"/>
  <c r="G69" i="36"/>
  <c r="G70" i="36"/>
  <c r="G71" i="36"/>
  <c r="G54" i="36"/>
  <c r="G70" i="20"/>
  <c r="G54" i="20"/>
  <c r="G55" i="20"/>
  <c r="G56" i="20"/>
  <c r="G57" i="20"/>
  <c r="G58" i="20"/>
  <c r="G59" i="20"/>
  <c r="G60" i="20"/>
  <c r="G61" i="20"/>
  <c r="G62" i="20"/>
  <c r="G63" i="20"/>
  <c r="G64" i="20"/>
  <c r="G65" i="20"/>
  <c r="G66" i="20"/>
  <c r="G67" i="20"/>
  <c r="G68" i="20"/>
  <c r="G69" i="20"/>
  <c r="G53" i="20"/>
  <c r="AA30" i="17" l="1"/>
  <c r="AA31" i="17"/>
  <c r="AA32" i="17"/>
  <c r="AA33" i="17"/>
  <c r="AA34" i="17"/>
  <c r="AA35" i="17"/>
  <c r="AA36" i="17"/>
  <c r="AA37" i="17"/>
  <c r="AA38" i="17"/>
  <c r="AA39" i="17"/>
  <c r="AA40" i="17"/>
  <c r="AA41" i="17"/>
  <c r="AA42" i="17"/>
  <c r="AA43" i="17"/>
  <c r="AA44" i="17"/>
  <c r="AA45" i="17"/>
  <c r="AA46" i="17"/>
  <c r="C281" i="1" l="1"/>
  <c r="F77" i="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55" i="43"/>
  <c r="G56" i="43"/>
  <c r="G57" i="43"/>
  <c r="G58" i="43"/>
  <c r="G59" i="43"/>
  <c r="G60" i="43"/>
  <c r="G61" i="43"/>
  <c r="G62" i="43"/>
  <c r="G63" i="43"/>
  <c r="G64" i="43"/>
  <c r="G65" i="43"/>
  <c r="G66" i="43"/>
  <c r="G67" i="43"/>
  <c r="G68" i="43"/>
  <c r="G69" i="43"/>
  <c r="G70" i="43"/>
  <c r="G71" i="43"/>
  <c r="G54" i="43"/>
  <c r="G71" i="44"/>
  <c r="G55" i="44"/>
  <c r="G56" i="44"/>
  <c r="G57" i="44"/>
  <c r="G58" i="44"/>
  <c r="G59" i="44"/>
  <c r="G60" i="44"/>
  <c r="G61" i="44"/>
  <c r="G62" i="44"/>
  <c r="G63" i="44"/>
  <c r="G64" i="44"/>
  <c r="G65" i="44"/>
  <c r="G66" i="44"/>
  <c r="G67" i="44"/>
  <c r="G68" i="44"/>
  <c r="G69" i="44"/>
  <c r="G70" i="44"/>
  <c r="D55" i="44"/>
  <c r="E55" i="44"/>
  <c r="F55" i="44"/>
  <c r="D56" i="44"/>
  <c r="E56" i="44"/>
  <c r="F56" i="44"/>
  <c r="D57" i="44"/>
  <c r="E57" i="44"/>
  <c r="F57" i="44"/>
  <c r="D58" i="44"/>
  <c r="E58" i="44"/>
  <c r="F58" i="44"/>
  <c r="D59" i="44"/>
  <c r="E59" i="44"/>
  <c r="F59" i="44"/>
  <c r="D60" i="44"/>
  <c r="E60" i="44"/>
  <c r="F60" i="44"/>
  <c r="D61" i="44"/>
  <c r="E61" i="44"/>
  <c r="F61" i="44"/>
  <c r="D62" i="44"/>
  <c r="E62" i="44"/>
  <c r="F62" i="44"/>
  <c r="D63" i="44"/>
  <c r="E63" i="44"/>
  <c r="F63" i="44"/>
  <c r="D64" i="44"/>
  <c r="E64" i="44"/>
  <c r="F64" i="44"/>
  <c r="D65" i="44"/>
  <c r="E65" i="44"/>
  <c r="F65" i="44"/>
  <c r="D66" i="44"/>
  <c r="E66" i="44"/>
  <c r="F66" i="44"/>
  <c r="D67" i="44"/>
  <c r="E67" i="44"/>
  <c r="F67" i="44"/>
  <c r="D68" i="44"/>
  <c r="E68" i="44"/>
  <c r="F68" i="44"/>
  <c r="D69" i="44"/>
  <c r="E69" i="44"/>
  <c r="F69" i="44"/>
  <c r="D70" i="44"/>
  <c r="E70" i="44"/>
  <c r="F70" i="44"/>
  <c r="D71" i="44"/>
  <c r="E71" i="44"/>
  <c r="F71" i="44"/>
  <c r="C55" i="44"/>
  <c r="C56" i="44"/>
  <c r="C57" i="44"/>
  <c r="C58" i="44"/>
  <c r="C59" i="44"/>
  <c r="C60" i="44"/>
  <c r="C61" i="44"/>
  <c r="C62" i="44"/>
  <c r="C63" i="44"/>
  <c r="C64" i="44"/>
  <c r="C65" i="44"/>
  <c r="C66" i="44"/>
  <c r="C67" i="44"/>
  <c r="C68" i="44"/>
  <c r="C69" i="44"/>
  <c r="C70" i="44"/>
  <c r="C71" i="44"/>
  <c r="D54" i="44"/>
  <c r="E54" i="44"/>
  <c r="F54" i="44"/>
  <c r="G54" i="44"/>
  <c r="C54" i="44"/>
  <c r="C54" i="36"/>
  <c r="G69" i="15"/>
  <c r="F69" i="15"/>
  <c r="E69" i="15"/>
  <c r="D69" i="15"/>
  <c r="C69" i="15"/>
  <c r="C53" i="15"/>
  <c r="D53" i="15"/>
  <c r="E53" i="15"/>
  <c r="F53" i="15"/>
  <c r="G53" i="15"/>
  <c r="C54" i="15"/>
  <c r="D54" i="15"/>
  <c r="E54" i="15"/>
  <c r="F54" i="15"/>
  <c r="G54" i="15"/>
  <c r="C55" i="15"/>
  <c r="D55" i="15"/>
  <c r="E55" i="15"/>
  <c r="F55" i="15"/>
  <c r="G55" i="15"/>
  <c r="C56" i="15"/>
  <c r="D56" i="15"/>
  <c r="E56" i="15"/>
  <c r="F56" i="15"/>
  <c r="G56" i="15"/>
  <c r="C57" i="15"/>
  <c r="D57" i="15"/>
  <c r="E57" i="15"/>
  <c r="F57" i="15"/>
  <c r="G57" i="15"/>
  <c r="C58" i="15"/>
  <c r="D58" i="15"/>
  <c r="E58" i="15"/>
  <c r="F58" i="15"/>
  <c r="G58" i="15"/>
  <c r="C59" i="15"/>
  <c r="D59" i="15"/>
  <c r="E59" i="15"/>
  <c r="F59" i="15"/>
  <c r="G59" i="15"/>
  <c r="C60" i="15"/>
  <c r="D60" i="15"/>
  <c r="E60" i="15"/>
  <c r="F60" i="15"/>
  <c r="G60" i="15"/>
  <c r="C61" i="15"/>
  <c r="D61" i="15"/>
  <c r="E61" i="15"/>
  <c r="F61" i="15"/>
  <c r="G61" i="15"/>
  <c r="C62" i="15"/>
  <c r="D62" i="15"/>
  <c r="E62" i="15"/>
  <c r="F62" i="15"/>
  <c r="G62" i="15"/>
  <c r="C63" i="15"/>
  <c r="D63" i="15"/>
  <c r="E63" i="15"/>
  <c r="F63" i="15"/>
  <c r="G63" i="15"/>
  <c r="C64" i="15"/>
  <c r="D64" i="15"/>
  <c r="E64" i="15"/>
  <c r="F64" i="15"/>
  <c r="G64" i="15"/>
  <c r="C65" i="15"/>
  <c r="D65" i="15"/>
  <c r="E65" i="15"/>
  <c r="F65" i="15"/>
  <c r="G65" i="15"/>
  <c r="C66" i="15"/>
  <c r="D66" i="15"/>
  <c r="E66" i="15"/>
  <c r="F66" i="15"/>
  <c r="G66" i="15"/>
  <c r="C67" i="15"/>
  <c r="D67" i="15"/>
  <c r="E67" i="15"/>
  <c r="F67" i="15"/>
  <c r="G67" i="15"/>
  <c r="C68" i="15"/>
  <c r="D68" i="15"/>
  <c r="E68" i="15"/>
  <c r="F68" i="15"/>
  <c r="G68" i="15"/>
  <c r="D52" i="15"/>
  <c r="E52" i="15"/>
  <c r="F52" i="15"/>
  <c r="G52" i="15"/>
  <c r="C52" i="15"/>
  <c r="G69" i="6" l="1"/>
  <c r="F69" i="6"/>
  <c r="E69" i="6"/>
  <c r="D69" i="6"/>
  <c r="C69" i="6"/>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D52" i="6"/>
  <c r="E52" i="6"/>
  <c r="F52" i="6"/>
  <c r="G52" i="6"/>
  <c r="C52" i="6"/>
  <c r="G70" i="5"/>
  <c r="F70" i="5"/>
  <c r="E70" i="5"/>
  <c r="D70" i="5"/>
  <c r="C70" i="5"/>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D53" i="5"/>
  <c r="E53" i="5"/>
  <c r="F53" i="5"/>
  <c r="G53" i="5"/>
  <c r="C53" i="5"/>
  <c r="D71" i="48" l="1"/>
  <c r="E71" i="48"/>
  <c r="F71" i="48"/>
  <c r="G71" i="48"/>
  <c r="C71" i="48"/>
  <c r="C55" i="48"/>
  <c r="D55" i="48"/>
  <c r="E55" i="48"/>
  <c r="F55" i="48"/>
  <c r="G55" i="48"/>
  <c r="C56" i="48"/>
  <c r="D56" i="48"/>
  <c r="E56" i="48"/>
  <c r="F56" i="48"/>
  <c r="G56" i="48"/>
  <c r="C57" i="48"/>
  <c r="D57" i="48"/>
  <c r="E57" i="48"/>
  <c r="F57" i="48"/>
  <c r="G57" i="48"/>
  <c r="C58" i="48"/>
  <c r="D58" i="48"/>
  <c r="E58" i="48"/>
  <c r="F58" i="48"/>
  <c r="G58" i="48"/>
  <c r="C59" i="48"/>
  <c r="D59" i="48"/>
  <c r="E59" i="48"/>
  <c r="F59" i="48"/>
  <c r="G59" i="48"/>
  <c r="C60" i="48"/>
  <c r="D60" i="48"/>
  <c r="E60" i="48"/>
  <c r="F60" i="48"/>
  <c r="G60" i="48"/>
  <c r="C61" i="48"/>
  <c r="D61" i="48"/>
  <c r="E61" i="48"/>
  <c r="F61" i="48"/>
  <c r="G61" i="48"/>
  <c r="C62" i="48"/>
  <c r="D62" i="48"/>
  <c r="E62" i="48"/>
  <c r="F62" i="48"/>
  <c r="G62" i="48"/>
  <c r="C63" i="48"/>
  <c r="D63" i="48"/>
  <c r="E63" i="48"/>
  <c r="F63" i="48"/>
  <c r="G63" i="48"/>
  <c r="C64" i="48"/>
  <c r="D64" i="48"/>
  <c r="E64" i="48"/>
  <c r="F64" i="48"/>
  <c r="G64" i="48"/>
  <c r="C65" i="48"/>
  <c r="D65" i="48"/>
  <c r="E65" i="48"/>
  <c r="F65" i="48"/>
  <c r="G65" i="48"/>
  <c r="C66" i="48"/>
  <c r="D66" i="48"/>
  <c r="E66" i="48"/>
  <c r="F66" i="48"/>
  <c r="G66" i="48"/>
  <c r="C67" i="48"/>
  <c r="D67" i="48"/>
  <c r="E67" i="48"/>
  <c r="F67" i="48"/>
  <c r="G67" i="48"/>
  <c r="C68" i="48"/>
  <c r="D68" i="48"/>
  <c r="E68" i="48"/>
  <c r="F68" i="48"/>
  <c r="G68" i="48"/>
  <c r="C69" i="48"/>
  <c r="D69" i="48"/>
  <c r="E69" i="48"/>
  <c r="F69" i="48"/>
  <c r="G69" i="48"/>
  <c r="C70" i="48"/>
  <c r="D70" i="48"/>
  <c r="E70" i="48"/>
  <c r="F70" i="48"/>
  <c r="G70" i="48"/>
  <c r="D54" i="48"/>
  <c r="E54" i="48"/>
  <c r="F54" i="48"/>
  <c r="G54" i="48"/>
  <c r="C54" i="48"/>
  <c r="G71" i="45"/>
  <c r="F71" i="45"/>
  <c r="E71" i="45"/>
  <c r="D71" i="45"/>
  <c r="C71" i="45"/>
  <c r="C55" i="45"/>
  <c r="D55" i="45"/>
  <c r="E55" i="45"/>
  <c r="F55" i="45"/>
  <c r="G55" i="45"/>
  <c r="C56" i="45"/>
  <c r="D56" i="45"/>
  <c r="E56" i="45"/>
  <c r="F56" i="45"/>
  <c r="G56" i="45"/>
  <c r="C57" i="45"/>
  <c r="D57" i="45"/>
  <c r="E57" i="45"/>
  <c r="F57" i="45"/>
  <c r="G57" i="45"/>
  <c r="C58" i="45"/>
  <c r="D58" i="45"/>
  <c r="E58" i="45"/>
  <c r="F58" i="45"/>
  <c r="G58" i="45"/>
  <c r="C59" i="45"/>
  <c r="D59" i="45"/>
  <c r="E59" i="45"/>
  <c r="F59" i="45"/>
  <c r="G59" i="45"/>
  <c r="C60" i="45"/>
  <c r="D60" i="45"/>
  <c r="E60" i="45"/>
  <c r="F60" i="45"/>
  <c r="G60" i="45"/>
  <c r="C61" i="45"/>
  <c r="D61" i="45"/>
  <c r="E61" i="45"/>
  <c r="F61" i="45"/>
  <c r="G61" i="45"/>
  <c r="C62" i="45"/>
  <c r="D62" i="45"/>
  <c r="E62" i="45"/>
  <c r="F62" i="45"/>
  <c r="G62" i="45"/>
  <c r="C63" i="45"/>
  <c r="D63" i="45"/>
  <c r="E63" i="45"/>
  <c r="F63" i="45"/>
  <c r="G63" i="45"/>
  <c r="C64" i="45"/>
  <c r="D64" i="45"/>
  <c r="E64" i="45"/>
  <c r="F64" i="45"/>
  <c r="G64" i="45"/>
  <c r="C65" i="45"/>
  <c r="D65" i="45"/>
  <c r="E65" i="45"/>
  <c r="F65" i="45"/>
  <c r="G65" i="45"/>
  <c r="C66" i="45"/>
  <c r="D66" i="45"/>
  <c r="E66" i="45"/>
  <c r="F66" i="45"/>
  <c r="G66" i="45"/>
  <c r="C67" i="45"/>
  <c r="D67" i="45"/>
  <c r="E67" i="45"/>
  <c r="F67" i="45"/>
  <c r="G67" i="45"/>
  <c r="C68" i="45"/>
  <c r="D68" i="45"/>
  <c r="E68" i="45"/>
  <c r="F68" i="45"/>
  <c r="G68" i="45"/>
  <c r="C69" i="45"/>
  <c r="D69" i="45"/>
  <c r="E69" i="45"/>
  <c r="F69" i="45"/>
  <c r="G69" i="45"/>
  <c r="C70" i="45"/>
  <c r="D70" i="45"/>
  <c r="E70" i="45"/>
  <c r="F70" i="45"/>
  <c r="G70" i="45"/>
  <c r="D54" i="45"/>
  <c r="E54" i="45"/>
  <c r="F54" i="45"/>
  <c r="G54" i="45"/>
  <c r="C54" i="45"/>
  <c r="C55" i="61"/>
  <c r="D55" i="61"/>
  <c r="E55" i="61"/>
  <c r="F55" i="61"/>
  <c r="C56" i="61"/>
  <c r="D56" i="61"/>
  <c r="E56" i="61"/>
  <c r="F56" i="61"/>
  <c r="C57" i="61"/>
  <c r="D57" i="61"/>
  <c r="E57" i="61"/>
  <c r="F57" i="61"/>
  <c r="C58" i="61"/>
  <c r="D58" i="61"/>
  <c r="E58" i="61"/>
  <c r="F58" i="61"/>
  <c r="C59" i="61"/>
  <c r="D59" i="61"/>
  <c r="E59" i="61"/>
  <c r="F59" i="61"/>
  <c r="C60" i="61"/>
  <c r="D60" i="61"/>
  <c r="E60" i="61"/>
  <c r="F60" i="61"/>
  <c r="C61" i="61"/>
  <c r="D61" i="61"/>
  <c r="E61" i="61"/>
  <c r="F61" i="61"/>
  <c r="C62" i="61"/>
  <c r="D62" i="61"/>
  <c r="E62" i="61"/>
  <c r="F62" i="61"/>
  <c r="C63" i="61"/>
  <c r="D63" i="61"/>
  <c r="E63" i="61"/>
  <c r="F63" i="61"/>
  <c r="C64" i="61"/>
  <c r="D64" i="61"/>
  <c r="E64" i="61"/>
  <c r="F64" i="61"/>
  <c r="C65" i="61"/>
  <c r="D65" i="61"/>
  <c r="E65" i="61"/>
  <c r="F65" i="61"/>
  <c r="C66" i="61"/>
  <c r="D66" i="61"/>
  <c r="E66" i="61"/>
  <c r="F66" i="61"/>
  <c r="C67" i="61"/>
  <c r="D67" i="61"/>
  <c r="E67" i="61"/>
  <c r="F67" i="61"/>
  <c r="C68" i="61"/>
  <c r="D68" i="61"/>
  <c r="E68" i="61"/>
  <c r="F68" i="61"/>
  <c r="C69" i="61"/>
  <c r="D69" i="61"/>
  <c r="E69" i="61"/>
  <c r="F69" i="61"/>
  <c r="C70" i="61"/>
  <c r="D70" i="61"/>
  <c r="E70" i="61"/>
  <c r="F70" i="61"/>
  <c r="C71" i="61"/>
  <c r="D71" i="61"/>
  <c r="E71" i="61"/>
  <c r="F71" i="61"/>
  <c r="D54" i="61"/>
  <c r="E54" i="61"/>
  <c r="F54" i="61"/>
  <c r="C54" i="61"/>
  <c r="G53" i="2"/>
  <c r="G54" i="2"/>
  <c r="G55" i="2"/>
  <c r="G56" i="2"/>
  <c r="G57" i="2"/>
  <c r="G58" i="2"/>
  <c r="G59" i="2"/>
  <c r="G60" i="2"/>
  <c r="G61" i="2"/>
  <c r="G62" i="2"/>
  <c r="G63" i="2"/>
  <c r="G64" i="2"/>
  <c r="G65" i="2"/>
  <c r="G66" i="2"/>
  <c r="G67" i="2"/>
  <c r="G68" i="2"/>
  <c r="G69"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K151" i="1" l="1"/>
  <c r="J151" i="1"/>
  <c r="H151" i="1" l="1"/>
  <c r="K150" i="1"/>
  <c r="J150" i="1"/>
  <c r="H150" i="1"/>
  <c r="C29" i="61"/>
  <c r="C30" i="61"/>
  <c r="C31" i="61"/>
  <c r="C32" i="61"/>
  <c r="C33" i="61"/>
  <c r="C34" i="61"/>
  <c r="C35" i="61"/>
  <c r="C36" i="61"/>
  <c r="C37" i="61"/>
  <c r="C38" i="61"/>
  <c r="C39" i="61"/>
  <c r="C40" i="61"/>
  <c r="C41" i="61"/>
  <c r="C42" i="61"/>
  <c r="C43" i="61"/>
  <c r="C44" i="61"/>
  <c r="C28" i="61"/>
  <c r="C53" i="47" l="1"/>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D52" i="47"/>
  <c r="E52" i="47"/>
  <c r="F52" i="47"/>
  <c r="C52" i="47"/>
  <c r="C55" i="42"/>
  <c r="D55" i="42"/>
  <c r="E55" i="42"/>
  <c r="F55" i="42"/>
  <c r="C56" i="42"/>
  <c r="D56" i="42"/>
  <c r="E56" i="42"/>
  <c r="F56" i="42"/>
  <c r="C57" i="42"/>
  <c r="D57" i="42"/>
  <c r="E57" i="42"/>
  <c r="F57" i="42"/>
  <c r="C58" i="42"/>
  <c r="D58" i="42"/>
  <c r="E58" i="42"/>
  <c r="F58" i="42"/>
  <c r="C59" i="42"/>
  <c r="D59" i="42"/>
  <c r="E59" i="42"/>
  <c r="F59" i="42"/>
  <c r="C60" i="42"/>
  <c r="D60" i="42"/>
  <c r="E60" i="42"/>
  <c r="F60" i="42"/>
  <c r="C61" i="42"/>
  <c r="D61" i="42"/>
  <c r="E61" i="42"/>
  <c r="F61" i="42"/>
  <c r="C62" i="42"/>
  <c r="D62" i="42"/>
  <c r="E62" i="42"/>
  <c r="F62" i="42"/>
  <c r="C63" i="42"/>
  <c r="D63" i="42"/>
  <c r="E63" i="42"/>
  <c r="F63" i="42"/>
  <c r="C64" i="42"/>
  <c r="D64" i="42"/>
  <c r="E64" i="42"/>
  <c r="F64" i="42"/>
  <c r="C65" i="42"/>
  <c r="D65" i="42"/>
  <c r="E65" i="42"/>
  <c r="F65" i="42"/>
  <c r="C66" i="42"/>
  <c r="D66" i="42"/>
  <c r="E66" i="42"/>
  <c r="F66" i="42"/>
  <c r="C67" i="42"/>
  <c r="D67" i="42"/>
  <c r="E67" i="42"/>
  <c r="F67" i="42"/>
  <c r="C68" i="42"/>
  <c r="D68" i="42"/>
  <c r="E68" i="42"/>
  <c r="F68" i="42"/>
  <c r="C69" i="42"/>
  <c r="D69" i="42"/>
  <c r="E69" i="42"/>
  <c r="F69" i="42"/>
  <c r="C70" i="42"/>
  <c r="D70" i="42"/>
  <c r="E70" i="42"/>
  <c r="F70" i="42"/>
  <c r="C71" i="42"/>
  <c r="D71" i="42"/>
  <c r="E71" i="42"/>
  <c r="F71" i="42"/>
  <c r="D54" i="42"/>
  <c r="E54" i="42"/>
  <c r="F54" i="42"/>
  <c r="C54" i="42"/>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C69" i="43"/>
  <c r="D69" i="43"/>
  <c r="E69" i="43"/>
  <c r="F69" i="43"/>
  <c r="C70" i="43"/>
  <c r="D70" i="43"/>
  <c r="E70" i="43"/>
  <c r="F70" i="43"/>
  <c r="C71" i="43"/>
  <c r="D71" i="43"/>
  <c r="E71" i="43"/>
  <c r="F71" i="43"/>
  <c r="D54" i="43"/>
  <c r="E54" i="43"/>
  <c r="F54" i="43"/>
  <c r="C54" i="43"/>
  <c r="C55" i="36"/>
  <c r="D55" i="36"/>
  <c r="E55" i="36"/>
  <c r="F55" i="36"/>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D54" i="36"/>
  <c r="E54" i="36"/>
  <c r="F54" i="36"/>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D53" i="20"/>
  <c r="E53" i="20"/>
  <c r="F53" i="20"/>
  <c r="C53" i="20"/>
  <c r="G55" i="61"/>
  <c r="G56" i="61"/>
  <c r="G57" i="61"/>
  <c r="G58" i="61"/>
  <c r="G59" i="61"/>
  <c r="G60" i="61"/>
  <c r="G61" i="61"/>
  <c r="G62" i="61"/>
  <c r="G63" i="61"/>
  <c r="G64" i="61"/>
  <c r="G65" i="61"/>
  <c r="G66" i="61"/>
  <c r="G67" i="61"/>
  <c r="G68" i="61"/>
  <c r="G69" i="61"/>
  <c r="G70" i="61"/>
  <c r="G71" i="61"/>
  <c r="G54" i="61"/>
  <c r="D69" i="1" l="1"/>
  <c r="C69" i="1"/>
  <c r="F69" i="1" l="1"/>
  <c r="E69" i="1"/>
  <c r="K145" i="1" l="1"/>
  <c r="J145" i="1"/>
  <c r="F68" i="1" l="1"/>
  <c r="E68" i="1"/>
  <c r="C145" i="1" l="1"/>
  <c r="C45" i="61"/>
  <c r="K144" i="1" l="1"/>
  <c r="J144" i="1"/>
  <c r="F67" i="1"/>
  <c r="E67" i="1"/>
  <c r="F66" i="1" l="1"/>
  <c r="E66" i="1"/>
  <c r="K143" i="1" l="1"/>
  <c r="J143" i="1"/>
  <c r="C46" i="20" l="1"/>
  <c r="F65" i="1" l="1"/>
  <c r="E65" i="1"/>
  <c r="K142" i="1"/>
  <c r="J142" i="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36"/>
  <c r="C45" i="45"/>
  <c r="C45" i="47" l="1"/>
  <c r="C45" i="15"/>
  <c r="C47" i="42"/>
  <c r="C36" i="48"/>
  <c r="C35" i="48"/>
  <c r="C29" i="48"/>
  <c r="C43" i="48"/>
  <c r="C42" i="48"/>
  <c r="C34" i="48"/>
  <c r="C37" i="48"/>
  <c r="C33" i="48"/>
  <c r="C32" i="48"/>
  <c r="C40" i="48"/>
  <c r="C39" i="48"/>
  <c r="C31" i="48"/>
  <c r="C28" i="48"/>
  <c r="C44" i="48"/>
  <c r="C41" i="48"/>
  <c r="C38" i="48"/>
  <c r="C30" i="48"/>
  <c r="C45" i="2" l="1"/>
  <c r="C45" i="6"/>
  <c r="C46" i="5"/>
  <c r="AA45" i="31"/>
  <c r="C45" i="48" l="1"/>
  <c r="H142" i="1" s="1"/>
  <c r="G198" i="1" l="1"/>
  <c r="F198" i="1"/>
  <c r="K121" i="1"/>
  <c r="J121" i="1"/>
  <c r="H121" i="1"/>
  <c r="F44" i="1"/>
  <c r="E44" i="1"/>
  <c r="G197" i="1"/>
  <c r="F197" i="1"/>
  <c r="K120" i="1"/>
  <c r="J120" i="1"/>
  <c r="H120" i="1"/>
  <c r="F43" i="1"/>
  <c r="E43" i="1"/>
  <c r="G196" i="1"/>
  <c r="F196" i="1"/>
  <c r="K119" i="1"/>
  <c r="J119" i="1"/>
  <c r="H119" i="1"/>
  <c r="F42" i="1"/>
  <c r="E42" i="1"/>
  <c r="G195" i="1"/>
  <c r="F195" i="1"/>
  <c r="K118" i="1"/>
  <c r="J118" i="1"/>
  <c r="H118" i="1"/>
  <c r="F41" i="1"/>
  <c r="E41" i="1"/>
  <c r="H247" i="1"/>
  <c r="F247" i="1"/>
  <c r="D247" i="1"/>
  <c r="G194" i="1"/>
  <c r="F194" i="1"/>
  <c r="K117" i="1"/>
  <c r="J117" i="1"/>
  <c r="H117" i="1"/>
  <c r="F40" i="1"/>
  <c r="E40" i="1"/>
  <c r="H246" i="1"/>
  <c r="F246" i="1"/>
  <c r="D246" i="1"/>
  <c r="G193" i="1"/>
  <c r="F193" i="1"/>
  <c r="K116" i="1"/>
  <c r="J116" i="1"/>
  <c r="H116" i="1"/>
  <c r="F39" i="1"/>
  <c r="E39" i="1"/>
  <c r="H245" i="1"/>
  <c r="F245" i="1"/>
  <c r="D242" i="1"/>
  <c r="D245" i="1"/>
  <c r="G192" i="1"/>
  <c r="F192" i="1"/>
  <c r="K115" i="1"/>
  <c r="J115" i="1"/>
  <c r="H115" i="1"/>
  <c r="F38" i="1"/>
  <c r="E38" i="1"/>
  <c r="H244" i="1"/>
  <c r="H243" i="1"/>
  <c r="H242" i="1"/>
  <c r="H241" i="1"/>
  <c r="H240" i="1"/>
  <c r="F244" i="1"/>
  <c r="F243" i="1"/>
  <c r="F242" i="1"/>
  <c r="F241" i="1"/>
  <c r="F240" i="1"/>
  <c r="D244" i="1"/>
  <c r="G191" i="1"/>
  <c r="F191" i="1"/>
  <c r="F37" i="1"/>
  <c r="E37" i="1"/>
  <c r="K114" i="1"/>
  <c r="J114" i="1"/>
  <c r="H114" i="1"/>
  <c r="F36" i="1"/>
  <c r="E36" i="1"/>
  <c r="K113" i="1"/>
  <c r="J113" i="1"/>
  <c r="H113" i="1"/>
  <c r="D243" i="1"/>
  <c r="G190" i="1"/>
  <c r="F190" i="1"/>
  <c r="G189" i="1"/>
  <c r="F189" i="1"/>
  <c r="F35" i="1"/>
  <c r="E35" i="1"/>
  <c r="K112" i="1"/>
  <c r="J112" i="1"/>
  <c r="H112" i="1"/>
  <c r="D241" i="1"/>
  <c r="D240" i="1"/>
  <c r="G188" i="1"/>
  <c r="F188" i="1"/>
  <c r="F34" i="1"/>
  <c r="E34" i="1"/>
  <c r="K111" i="1"/>
  <c r="J111" i="1"/>
  <c r="H111" i="1"/>
  <c r="G169" i="1"/>
  <c r="G170" i="1"/>
  <c r="G171" i="1"/>
  <c r="G172" i="1"/>
  <c r="G173" i="1"/>
  <c r="G174" i="1"/>
  <c r="G175" i="1"/>
  <c r="G176" i="1"/>
  <c r="G177" i="1"/>
  <c r="G178" i="1"/>
  <c r="G179" i="1"/>
  <c r="G180" i="1"/>
  <c r="G181" i="1"/>
  <c r="G182" i="1"/>
  <c r="G183" i="1"/>
  <c r="G184" i="1"/>
  <c r="G185" i="1"/>
  <c r="G186" i="1"/>
  <c r="G187" i="1"/>
  <c r="G164" i="1"/>
  <c r="G165" i="1"/>
  <c r="G166" i="1"/>
  <c r="G167" i="1"/>
  <c r="G168" i="1"/>
  <c r="G163" i="1"/>
  <c r="F187" i="1"/>
  <c r="F33" i="1"/>
  <c r="E33" i="1"/>
  <c r="K110" i="1"/>
  <c r="J110" i="1"/>
  <c r="H110" i="1"/>
  <c r="F186" i="1"/>
  <c r="K109" i="1"/>
  <c r="J109" i="1"/>
  <c r="H109" i="1"/>
  <c r="Z23" i="31"/>
  <c r="Z23" i="17"/>
  <c r="F32" i="1"/>
  <c r="E32" i="1"/>
  <c r="F185" i="1"/>
  <c r="K108" i="1"/>
  <c r="J108" i="1"/>
  <c r="F31" i="1"/>
  <c r="E31" i="1"/>
  <c r="H108" i="1"/>
  <c r="Y23" i="31"/>
  <c r="Y23" i="17"/>
  <c r="F184" i="1"/>
  <c r="F30" i="1"/>
  <c r="E30" i="1"/>
  <c r="K107" i="1"/>
  <c r="J107" i="1"/>
  <c r="H107"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83" i="1"/>
  <c r="F29" i="1"/>
  <c r="E29" i="1"/>
  <c r="K106" i="1"/>
  <c r="J106" i="1"/>
  <c r="H106"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82" i="1"/>
  <c r="K105" i="1"/>
  <c r="J105" i="1"/>
  <c r="H105" i="1"/>
  <c r="F28" i="1"/>
  <c r="E28" i="1"/>
  <c r="F181" i="1"/>
  <c r="F27" i="1"/>
  <c r="E27" i="1"/>
  <c r="Q30" i="17"/>
  <c r="Q31" i="17"/>
  <c r="Q32" i="17"/>
  <c r="Q33" i="17"/>
  <c r="Q34" i="17"/>
  <c r="Q35" i="17"/>
  <c r="Q36" i="17"/>
  <c r="Q37" i="17"/>
  <c r="Q38" i="17"/>
  <c r="Q39" i="17"/>
  <c r="Q40" i="17"/>
  <c r="Q41" i="17"/>
  <c r="Q42" i="17"/>
  <c r="Q43" i="17"/>
  <c r="Q44" i="17"/>
  <c r="Q45" i="17"/>
  <c r="Q29" i="17"/>
  <c r="K104" i="1"/>
  <c r="J104" i="1"/>
  <c r="H104" i="1"/>
  <c r="F26" i="1"/>
  <c r="E26" i="1"/>
  <c r="F180" i="1"/>
  <c r="P30" i="17"/>
  <c r="P31" i="17"/>
  <c r="P32" i="17"/>
  <c r="P33" i="17"/>
  <c r="P34" i="17"/>
  <c r="P35" i="17"/>
  <c r="P36" i="17"/>
  <c r="P37" i="17"/>
  <c r="P38" i="17"/>
  <c r="P39" i="17"/>
  <c r="P40" i="17"/>
  <c r="P41" i="17"/>
  <c r="P42" i="17"/>
  <c r="P43" i="17"/>
  <c r="P44" i="17"/>
  <c r="P45" i="17"/>
  <c r="P29" i="17"/>
  <c r="K103" i="1"/>
  <c r="J103" i="1"/>
  <c r="H103" i="1"/>
  <c r="O29" i="17"/>
  <c r="L30" i="17"/>
  <c r="L31" i="17"/>
  <c r="L32" i="17"/>
  <c r="L33" i="17"/>
  <c r="L34" i="17"/>
  <c r="L35" i="17"/>
  <c r="L36" i="17"/>
  <c r="L37" i="17"/>
  <c r="L38" i="17"/>
  <c r="L39" i="17"/>
  <c r="L40" i="17"/>
  <c r="L41" i="17"/>
  <c r="L42" i="17"/>
  <c r="L43" i="17"/>
  <c r="L44" i="17"/>
  <c r="L45" i="17"/>
  <c r="L29" i="17"/>
  <c r="F179" i="1"/>
  <c r="F25" i="1"/>
  <c r="E25" i="1"/>
  <c r="K102" i="1"/>
  <c r="J102" i="1"/>
  <c r="H102" i="1"/>
  <c r="F178" i="1"/>
  <c r="F164" i="1"/>
  <c r="F165" i="1"/>
  <c r="F166" i="1"/>
  <c r="F163" i="1"/>
  <c r="K87" i="1"/>
  <c r="K88" i="1"/>
  <c r="K89" i="1"/>
  <c r="K86" i="1"/>
  <c r="J87" i="1"/>
  <c r="J88" i="1"/>
  <c r="J89" i="1"/>
  <c r="J86" i="1"/>
  <c r="H87" i="1"/>
  <c r="H88" i="1"/>
  <c r="H89" i="1"/>
  <c r="H86"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K101" i="1"/>
  <c r="J101" i="1"/>
  <c r="H101" i="1"/>
  <c r="N30" i="17"/>
  <c r="N31" i="17"/>
  <c r="N32" i="17"/>
  <c r="N33" i="17"/>
  <c r="N34" i="17"/>
  <c r="N35" i="17"/>
  <c r="N36" i="17"/>
  <c r="N37" i="17"/>
  <c r="N38" i="17"/>
  <c r="N39" i="17"/>
  <c r="N40" i="17"/>
  <c r="N41" i="17"/>
  <c r="N42" i="17"/>
  <c r="N43" i="17"/>
  <c r="N44" i="17"/>
  <c r="N45" i="17"/>
  <c r="N29" i="17"/>
  <c r="K100" i="1"/>
  <c r="J100" i="1"/>
  <c r="F177" i="1"/>
  <c r="H100" i="1"/>
  <c r="M30" i="17"/>
  <c r="M31" i="17"/>
  <c r="M32" i="17"/>
  <c r="M33" i="17"/>
  <c r="M34" i="17"/>
  <c r="M35" i="17"/>
  <c r="M36" i="17"/>
  <c r="M37" i="17"/>
  <c r="M38" i="17"/>
  <c r="M39" i="17"/>
  <c r="M40" i="17"/>
  <c r="M41" i="17"/>
  <c r="M42" i="17"/>
  <c r="M43" i="17"/>
  <c r="M44" i="17"/>
  <c r="M45" i="17"/>
  <c r="M29" i="17"/>
  <c r="F176" i="1"/>
  <c r="K99" i="1"/>
  <c r="J99" i="1"/>
  <c r="H99" i="1"/>
  <c r="F171" i="1"/>
  <c r="F174" i="1"/>
  <c r="F175" i="1"/>
  <c r="K98" i="1"/>
  <c r="J98" i="1"/>
  <c r="H98" i="1"/>
  <c r="K97" i="1"/>
  <c r="J97" i="1"/>
  <c r="H97"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73" i="1"/>
  <c r="F172" i="1"/>
  <c r="K96" i="1"/>
  <c r="J96" i="1"/>
  <c r="H96" i="1"/>
  <c r="K95" i="1"/>
  <c r="J95" i="1"/>
  <c r="H95"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K94" i="1"/>
  <c r="J94" i="1"/>
  <c r="H94"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70" i="1"/>
  <c r="F169" i="1"/>
  <c r="K93" i="1"/>
  <c r="K92" i="1"/>
  <c r="J93" i="1"/>
  <c r="J92" i="1"/>
  <c r="H92" i="1"/>
  <c r="H93" i="1"/>
  <c r="F168" i="1"/>
  <c r="F167" i="1"/>
  <c r="K90" i="1"/>
  <c r="J90" i="1"/>
  <c r="H90" i="1"/>
  <c r="K91" i="1"/>
  <c r="J91" i="1"/>
  <c r="H91"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K110"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<sst xmlns="http://schemas.openxmlformats.org/spreadsheetml/2006/main" count="2093" uniqueCount="317">
  <si>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</si>
  <si>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</si>
  <si>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</si>
  <si>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</si>
  <si>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</si>
  <si>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</si>
  <si>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</si>
  <si>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</si>
  <si>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</si>
  <si>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</si>
  <si>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</si>
  <si>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</si>
  <si>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</si>
  <si>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</si>
  <si>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</si>
  <si>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</si>
  <si>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</si>
  <si>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</si>
  <si>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</si>
  <si>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</si>
  <si>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</si>
  <si>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</si>
  <si>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</si>
  <si>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</si>
  <si>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</si>
  <si>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</si>
  <si>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</si>
  <si>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</si>
  <si>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</si>
  <si>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</si>
  <si>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</si>
  <si>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</si>
  <si>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</si>
  <si>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</si>
  <si>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</si>
  <si>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</si>
  <si>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</si>
  <si>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</si>
  <si>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</si>
  <si>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Lanzamientos</t>
  </si>
  <si>
    <t>Monitorios</t>
  </si>
  <si>
    <t>Evolución Monitorios</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</si>
  <si>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</si>
  <si>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</si>
  <si>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</si>
  <si>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</si>
  <si>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</si>
  <si>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</si>
  <si>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</si>
  <si>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</si>
  <si>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</si>
  <si>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</si>
  <si>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</si>
  <si>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</si>
  <si>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</si>
  <si>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</si>
  <si>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</si>
  <si>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</si>
  <si>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</si>
  <si>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</si>
  <si>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</si>
  <si>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</si>
  <si>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</si>
  <si>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</si>
  <si>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</si>
  <si>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</si>
  <si>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</si>
  <si>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</si>
  <si>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</si>
  <si>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</si>
  <si>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</si>
  <si>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</si>
  <si>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</si>
  <si>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Materia no concursal</t>
  </si>
  <si>
    <t>12-T2</t>
  </si>
  <si>
    <t>Evolución 12-T2</t>
  </si>
  <si>
    <t>12-T3</t>
  </si>
  <si>
    <t>Evolución 12-T3</t>
  </si>
  <si>
    <t>12-T4</t>
  </si>
  <si>
    <t>Evolución 12-T4</t>
  </si>
  <si>
    <t>Lanzamientos con cumplimiento positivo</t>
  </si>
  <si>
    <t>13-T1</t>
  </si>
  <si>
    <t>Evolución 13-T1</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</si>
  <si>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</si>
  <si>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</si>
  <si>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</si>
  <si>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</si>
  <si>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</si>
  <si>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</si>
  <si>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</si>
  <si>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</si>
  <si>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</si>
  <si>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</si>
  <si>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</si>
  <si>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</si>
  <si>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</si>
  <si>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</si>
  <si>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</si>
  <si>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</si>
  <si>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</si>
  <si>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</si>
  <si>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</si>
  <si>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</si>
  <si>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</si>
  <si>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</si>
  <si>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</si>
  <si>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</si>
  <si>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</si>
  <si>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</si>
  <si>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</si>
  <si>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</si>
  <si>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</si>
  <si>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</si>
  <si>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</si>
  <si>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</si>
  <si>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</si>
  <si>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</si>
  <si>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</si>
  <si>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</si>
  <si>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</si>
  <si>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</si>
  <si>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</si>
  <si>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</si>
  <si>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</si>
  <si>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</si>
  <si>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</si>
  <si>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</si>
  <si>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18-T1</t>
  </si>
  <si>
    <t>18-T2</t>
  </si>
  <si>
    <t>18-T3</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</si>
  <si>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</si>
  <si>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</si>
  <si>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</si>
  <si>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</si>
  <si>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</si>
  <si>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</si>
  <si>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</si>
  <si>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</si>
  <si>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</si>
  <si>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</si>
  <si>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19-T4</t>
  </si>
  <si>
    <t>ASTURIAS, PRINCIPADO</t>
  </si>
  <si>
    <t>MADRID, COMUNIDAD</t>
  </si>
  <si>
    <t>MURCIA, REGIÓN</t>
  </si>
  <si>
    <t>NAVARRA, COM. FORAL</t>
  </si>
  <si>
    <t>20-T1</t>
  </si>
  <si>
    <t>20-T2</t>
  </si>
  <si>
    <t>20-T3</t>
  </si>
  <si>
    <t>20-T4</t>
  </si>
  <si>
    <t xml:space="preserve">  </t>
  </si>
  <si>
    <t>21-T1</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</si>
  <si>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</si>
  <si>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</si>
  <si>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</si>
  <si>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</si>
  <si>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</si>
  <si>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</si>
  <si>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</si>
  <si>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</si>
  <si>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</si>
  <si>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</si>
  <si>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</si>
  <si>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</si>
  <si>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</si>
  <si>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</si>
  <si>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</si>
  <si>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</si>
  <si>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</si>
  <si>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</si>
  <si>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</si>
  <si>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</si>
  <si>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</si>
  <si>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</si>
  <si>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</si>
  <si>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</si>
  <si>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</si>
  <si>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</si>
  <si>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</si>
  <si>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</si>
  <si>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</si>
  <si>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</si>
  <si>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</si>
  <si>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</si>
  <si>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</si>
  <si>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</si>
  <si>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</si>
  <si>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</si>
  <si>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</si>
  <si>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</si>
  <si>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</si>
  <si>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</si>
  <si>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</si>
  <si>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</si>
  <si>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</si>
  <si>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</si>
  <si>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</si>
  <si>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</si>
  <si>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</si>
  <si>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</si>
  <si>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</si>
  <si>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</si>
  <si>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</si>
  <si>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</si>
  <si>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</si>
  <si>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</si>
  <si>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</si>
  <si>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</si>
  <si>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</si>
  <si>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</si>
  <si>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</si>
  <si>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</si>
  <si>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</si>
  <si>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</si>
  <si>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</si>
  <si>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</si>
  <si>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22-T2</t>
  </si>
  <si>
    <t>22-T3</t>
  </si>
  <si>
    <t>Concursos personas naturales empresarios presentados</t>
  </si>
  <si>
    <t>Resto lanzamientos practicados</t>
  </si>
  <si>
    <t>22-T4</t>
  </si>
  <si>
    <t>c</t>
  </si>
  <si>
    <t>I</t>
  </si>
  <si>
    <t>23-T1</t>
  </si>
  <si>
    <t>11.57</t>
  </si>
  <si>
    <t>23-T2</t>
  </si>
  <si>
    <t>23-T3</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</si>
  <si>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</si>
  <si>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</si>
  <si>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</si>
  <si>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</si>
  <si>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</si>
  <si>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</si>
  <si>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</si>
  <si>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</si>
  <si>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23-T4</t>
  </si>
  <si>
    <t>24-T1</t>
  </si>
  <si>
    <t xml:space="preserve">24-T1 </t>
  </si>
  <si>
    <t>Concursos  personas naturales *</t>
  </si>
  <si>
    <t>*Desde el 4º trimestre de 2022 los concursos de personas naturales se ingresan en los Juzgados de lo Mercantil</t>
  </si>
  <si>
    <t>24-T2</t>
  </si>
  <si>
    <t>24-T3</t>
  </si>
  <si>
    <t>24-T4</t>
  </si>
  <si>
    <t>22-T4*</t>
  </si>
  <si>
    <t>25-T1</t>
  </si>
  <si>
    <t>Evolución 25-T1</t>
  </si>
  <si>
    <t xml:space="preserve">Evolucion 25-T1 </t>
  </si>
  <si>
    <t xml:space="preserve">25-T1 </t>
  </si>
  <si>
    <t>,</t>
  </si>
  <si>
    <t>,,</t>
  </si>
  <si>
    <t xml:space="preserve">Concursos personas naturales no empresarios presentados </t>
  </si>
  <si>
    <t>Total concursos presentados</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</si>
  <si>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</si>
  <si>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</si>
  <si>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Evolución  25-T1</t>
  </si>
  <si>
    <t>Concursos sin masa declarados por TSJ</t>
  </si>
  <si>
    <t>Procedimientos Especiales de  Microempresas presentados por TSJ. Personas jurídicas</t>
  </si>
  <si>
    <t>Procedimientos Especiales de Microempresas presentados por TSJ. Persona natural</t>
  </si>
  <si>
    <t>Procedimientos Especiales de Microempresas aperturados por TSJ</t>
  </si>
  <si>
    <t xml:space="preserve">Lanzamientos practicados como consecuencia de procedimientos derivados de la Ley de Arrendamientos Urbanos </t>
  </si>
  <si>
    <t xml:space="preserve">Otros lanzamientos practicados </t>
  </si>
  <si>
    <t>Verbales posesorios por ocupación ilegal de viviendas ingresados</t>
  </si>
  <si>
    <t>DATOS PROVINCIALES PRIMER TRIMESTRE 2025</t>
  </si>
  <si>
    <t>Concursos de personas jurídicas por TSJ</t>
  </si>
  <si>
    <t>Concursos de personas naturales empresarios por TSJ</t>
  </si>
  <si>
    <t>Concursos de personas naturales NO empresarios por TSJ</t>
  </si>
  <si>
    <t>Total de concursos declarados por TSJ</t>
  </si>
  <si>
    <t>Concursos aperturados en fase de convenio por TSJ</t>
  </si>
  <si>
    <t>Concursos que han iniciado fase de liquidación por TSJ</t>
  </si>
  <si>
    <t>Concursos. Expedientes del art. 169 TRLC (E.R.E.) por TSJ</t>
  </si>
  <si>
    <t>Total de Procedimientos Especiales de Microempresas presentados por TSJ</t>
  </si>
  <si>
    <t>Procedimientos Especiales de Microempresas de continuación aperturados por TSJ</t>
  </si>
  <si>
    <t>Procedimientos Especiales de Microempresas de liquidación aperturados por TSJ</t>
  </si>
  <si>
    <t>MATERIA CONCURSAL</t>
  </si>
  <si>
    <t>MATERIA LABORAL</t>
  </si>
  <si>
    <t>MATERIA CIVIL</t>
  </si>
  <si>
    <t>Procedimientos Monitorios presentados por TSJ</t>
  </si>
  <si>
    <t>Lanzamientos con cumplimiento positivo en los Servicios Comunes por TSJ</t>
  </si>
  <si>
    <t>Total lanzamientos practicados por TSJ</t>
  </si>
  <si>
    <t xml:space="preserve">Lanzamientos practicados como consecuencia de procedimientos de ejecución hipotecaria </t>
  </si>
  <si>
    <t>Procedimientos especiales de Microempresas</t>
  </si>
  <si>
    <t>Incidentes concursales ordinarios</t>
  </si>
  <si>
    <t>Evolución Procedimientos especiales de Microempresas</t>
  </si>
  <si>
    <t>Evolución Incidentes concursales Laborales y ERE's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</si>
  <si>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</si>
  <si>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</si>
  <si>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</si>
  <si>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</si>
  <si>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</si>
  <si>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</si>
  <si>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</si>
  <si>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</si>
  <si>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</si>
  <si>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</si>
  <si>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</si>
  <si>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Concursos sin masa</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</si>
  <si>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</si>
  <si>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</si>
  <si>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</si>
  <si>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</si>
  <si>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</si>
  <si>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</si>
  <si>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</si>
  <si>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</si>
  <si>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</si>
  <si>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</si>
  <si>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</si>
  <si>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Concursos declarados</t>
  </si>
  <si>
    <t>Concursos fase convenio</t>
  </si>
  <si>
    <t>Concursos liquidacion</t>
  </si>
  <si>
    <t>Expedientes art. 169 TRLC (EREs)</t>
  </si>
  <si>
    <t>Concursos sin masa declarados</t>
  </si>
  <si>
    <t xml:space="preserve">PEM presentados  personas naturales </t>
  </si>
  <si>
    <t>PEM presentados  personas juridicas</t>
  </si>
  <si>
    <t xml:space="preserve">Total PEM presentados </t>
  </si>
  <si>
    <t>PEM aperturados</t>
  </si>
  <si>
    <t>PEM de continuación</t>
  </si>
  <si>
    <t>PEM de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</si>
</sst>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
      <b/>
      <sz val="10"/>
      <color theme="4"/>
      <name val="Verdana"/>
      <family val="2"/>
      <scheme val="minor"/>
    </font>
    <font>
      <sz val="11"/>
      <color theme="4"/>
      <name val="Verdana"/>
      <family val="2"/>
      <scheme val="minor"/>
    </font>
    <font>
      <sz val="10"/>
      <color theme="4"/>
      <name val="Verdana"/>
      <family val="2"/>
      <scheme val="minor"/>
    </font>
    <font>
      <sz val="10"/>
      <name val="Verdana"/>
      <family val="2"/>
      <scheme val="major"/>
    </font>
    <font>
      <sz val="12"/>
      <name val="Verdana"/>
      <family val="2"/>
      <scheme val="major"/>
    </font>
    <font>
      <b/>
      <sz val="12"/>
      <color indexed="18"/>
      <name val="Verdana"/>
      <family val="2"/>
      <scheme val="major"/>
    </font>
    <font>
      <sz val="10"/>
      <color indexed="18"/>
      <name val="Verdana"/>
      <family val="2"/>
      <scheme val="major"/>
    </font>
    <font>
      <sz val="12"/>
      <color indexed="18"/>
      <name val="Verdana"/>
      <family val="2"/>
      <scheme val="major"/>
    </font>
    <font>
      <b/>
      <sz val="10"/>
      <name val="Verdana"/>
      <family val="2"/>
      <scheme val="major"/>
    </font>
    <font>
      <sz val="10"/>
      <color rgb="FFFF0000"/>
      <name val="Verdana"/>
      <family val="2"/>
      <scheme val="major"/>
    </font>
    <font>
      <b/>
      <u/>
      <sz val="14"/>
      <color indexed="12"/>
      <name val="Verdana"/>
      <family val="2"/>
    </font>
    <font>
      <b/>
      <sz val="11"/>
      <color indexed="12"/>
      <name val="Arial"/>
      <family val="2"/>
    </font>
    <font>
      <b/>
      <sz val="11"/>
      <color rgb="FFC00000"/>
      <name val="Arial"/>
      <family val="2"/>
    </font>
    <font>
      <b/>
      <sz val="10"/>
      <color theme="4"/>
      <name val="Verdana"/>
      <family val="2"/>
      <scheme val="maj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19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2" fillId="0" borderId="0"/>
    <xf numFmtId="0" fontId="9" fillId="0" borderId="0"/>
    <xf numFmtId="0" fontId="12" fillId="0" borderId="0"/>
    <xf numFmtId="0" fontId="8" fillId="0" borderId="0"/>
    <xf numFmtId="0" fontId="8" fillId="0" borderId="0"/>
    <xf numFmtId="0" fontId="8" fillId="0" borderId="0"/>
    <xf numFmtId="0" fontId="32"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0" fontId="5" fillId="0" borderId="0"/>
    <xf numFmtId="0" fontId="6" fillId="0" borderId="0"/>
    <xf numFmtId="0" fontId="7" fillId="0" borderId="0" applyNumberFormat="0" applyFill="0" applyBorder="0" applyAlignment="0" applyProtection="0">
      <alignment vertical="top"/>
      <protection locked="0"/>
    </xf>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89">
    <xf numFmtId="0" fontId="0" fillId="0" borderId="0" xfId="0"/>
    <xf numFmtId="0" fontId="45" fillId="0" borderId="0" xfId="0" applyFont="1"/>
    <xf numFmtId="0" fontId="16" fillId="0" borderId="0" xfId="1" applyFont="1" applyFill="1" applyBorder="1" applyAlignment="1" applyProtection="1"/>
    <xf numFmtId="0" fontId="16" fillId="0" borderId="0" xfId="1" applyFont="1" applyFill="1" applyAlignment="1" applyProtection="1">
      <alignment horizontal="left"/>
    </xf>
    <xf numFmtId="0" fontId="17" fillId="0" borderId="0" xfId="0" applyFont="1"/>
    <xf numFmtId="0" fontId="18" fillId="0" borderId="0" xfId="0" applyFont="1"/>
    <xf numFmtId="0" fontId="13" fillId="0" borderId="0" xfId="1" applyFont="1" applyFill="1" applyBorder="1" applyAlignment="1" applyProtection="1"/>
    <xf numFmtId="0" fontId="16" fillId="0" borderId="0" xfId="1" applyFont="1" applyFill="1" applyBorder="1" applyAlignment="1" applyProtection="1">
      <alignment horizontal="center"/>
    </xf>
    <xf numFmtId="0" fontId="15" fillId="0" borderId="0" xfId="6" applyFont="1" applyAlignment="1">
      <alignment horizontal="center"/>
    </xf>
    <xf numFmtId="0" fontId="51" fillId="0" borderId="0" xfId="6" applyFont="1" applyAlignment="1">
      <alignment horizontal="center"/>
    </xf>
    <xf numFmtId="0" fontId="34" fillId="0" borderId="0" xfId="0" applyFont="1"/>
    <xf numFmtId="0" fontId="35" fillId="0" borderId="0" xfId="0" applyFont="1"/>
    <xf numFmtId="0" fontId="36" fillId="0" borderId="0" xfId="0" applyFont="1"/>
    <xf numFmtId="164" fontId="36" fillId="0" borderId="0" xfId="0" applyNumberFormat="1" applyFont="1"/>
    <xf numFmtId="9" fontId="36" fillId="0" borderId="0" xfId="22" applyFont="1" applyFill="1"/>
    <xf numFmtId="0" fontId="41" fillId="0" borderId="0" xfId="0" applyFont="1"/>
    <xf numFmtId="3" fontId="33" fillId="0" borderId="0" xfId="0" applyNumberFormat="1" applyFont="1"/>
    <xf numFmtId="164" fontId="33" fillId="0" borderId="0" xfId="0" applyNumberFormat="1" applyFont="1"/>
    <xf numFmtId="3" fontId="36" fillId="0" borderId="0" xfId="0" applyNumberFormat="1" applyFont="1"/>
    <xf numFmtId="3" fontId="39" fillId="0" borderId="0" xfId="0" applyNumberFormat="1" applyFont="1"/>
    <xf numFmtId="0" fontId="39" fillId="0" borderId="0" xfId="0" applyFont="1"/>
    <xf numFmtId="0" fontId="38" fillId="0" borderId="0" xfId="0" applyFont="1"/>
    <xf numFmtId="164" fontId="33" fillId="0" borderId="0" xfId="22" applyNumberFormat="1" applyFont="1" applyFill="1" applyBorder="1"/>
    <xf numFmtId="164" fontId="36" fillId="0" borderId="0" xfId="22" applyNumberFormat="1" applyFont="1" applyFill="1" applyBorder="1"/>
    <xf numFmtId="0" fontId="40" fillId="0" borderId="0" xfId="0" applyFont="1" applyAlignment="1">
      <alignment vertical="center"/>
    </xf>
    <xf numFmtId="0" fontId="49" fillId="0" borderId="0" xfId="0" applyFont="1"/>
    <xf numFmtId="3" fontId="50" fillId="0" borderId="0" xfId="0" applyNumberFormat="1" applyFont="1"/>
    <xf numFmtId="0" fontId="50" fillId="0" borderId="0" xfId="0" applyFont="1"/>
    <xf numFmtId="0" fontId="17" fillId="0" borderId="0" xfId="0" applyFont="1" applyAlignment="1">
      <alignment horizontal="left"/>
    </xf>
    <xf numFmtId="0" fontId="52" fillId="4" borderId="12" xfId="0" applyFont="1" applyFill="1" applyBorder="1" applyAlignment="1">
      <alignment horizontal="left" vertical="center" wrapText="1"/>
    </xf>
    <xf numFmtId="0" fontId="52" fillId="4" borderId="11" xfId="0" applyFont="1" applyFill="1" applyBorder="1" applyAlignment="1">
      <alignment horizontal="left" vertical="center"/>
    </xf>
    <xf numFmtId="0" fontId="52" fillId="4" borderId="10" xfId="0" applyFont="1" applyFill="1" applyBorder="1" applyAlignment="1" applyProtection="1">
      <alignment horizontal="left" vertical="center" wrapText="1"/>
      <protection locked="0"/>
    </xf>
    <xf numFmtId="0" fontId="52" fillId="4" borderId="14" xfId="0" applyFont="1" applyFill="1" applyBorder="1" applyAlignment="1">
      <alignment horizontal="left" vertical="center" wrapText="1"/>
    </xf>
    <xf numFmtId="164" fontId="55" fillId="0" borderId="13" xfId="0" applyNumberFormat="1" applyFont="1" applyBorder="1" applyAlignment="1">
      <alignment vertical="center"/>
    </xf>
    <xf numFmtId="164" fontId="55" fillId="0" borderId="14" xfId="0" applyNumberFormat="1" applyFont="1" applyBorder="1" applyAlignment="1">
      <alignment vertical="center"/>
    </xf>
    <xf numFmtId="0" fontId="52" fillId="4" borderId="0" xfId="0" applyFont="1" applyFill="1" applyAlignment="1">
      <alignment horizontal="left" vertical="center" wrapText="1"/>
    </xf>
    <xf numFmtId="164" fontId="55" fillId="0" borderId="15" xfId="0" applyNumberFormat="1" applyFont="1" applyBorder="1" applyAlignment="1">
      <alignment vertical="center"/>
    </xf>
    <xf numFmtId="0" fontId="53" fillId="3" borderId="16" xfId="0" applyFont="1" applyFill="1" applyBorder="1"/>
    <xf numFmtId="0" fontId="54" fillId="3" borderId="16" xfId="0" applyFont="1" applyFill="1" applyBorder="1" applyAlignment="1">
      <alignment horizontal="center" vertical="center"/>
    </xf>
    <xf numFmtId="0" fontId="54" fillId="3" borderId="16" xfId="0" applyFont="1" applyFill="1" applyBorder="1" applyAlignment="1">
      <alignment horizontal="center" vertical="center" wrapText="1"/>
    </xf>
    <xf numFmtId="3" fontId="55" fillId="0" borderId="15" xfId="0" applyNumberFormat="1" applyFont="1" applyBorder="1" applyAlignment="1">
      <alignment vertical="center"/>
    </xf>
    <xf numFmtId="3" fontId="55" fillId="0" borderId="13" xfId="0" applyNumberFormat="1" applyFont="1" applyBorder="1" applyAlignment="1">
      <alignment vertical="center"/>
    </xf>
    <xf numFmtId="3" fontId="55" fillId="2" borderId="13" xfId="0" applyNumberFormat="1" applyFont="1" applyFill="1" applyBorder="1" applyAlignment="1">
      <alignment vertical="center"/>
    </xf>
    <xf numFmtId="3" fontId="55" fillId="0" borderId="14" xfId="0" applyNumberFormat="1" applyFont="1" applyBorder="1" applyAlignment="1">
      <alignment vertical="center"/>
    </xf>
    <xf numFmtId="164" fontId="56" fillId="0" borderId="13" xfId="0" applyNumberFormat="1" applyFont="1" applyBorder="1" applyAlignment="1">
      <alignment vertical="center"/>
    </xf>
    <xf numFmtId="164" fontId="56" fillId="0" borderId="14" xfId="0" applyNumberFormat="1" applyFont="1" applyBorder="1" applyAlignment="1">
      <alignment vertical="center"/>
    </xf>
    <xf numFmtId="0" fontId="33" fillId="0" borderId="0" xfId="0" applyFont="1"/>
    <xf numFmtId="0" fontId="55" fillId="0" borderId="18" xfId="0" applyFont="1" applyBorder="1" applyAlignment="1">
      <alignment vertical="center" wrapText="1"/>
    </xf>
    <xf numFmtId="0" fontId="55" fillId="0" borderId="19" xfId="0" applyFont="1" applyBorder="1" applyAlignment="1">
      <alignment vertical="center" wrapText="1"/>
    </xf>
    <xf numFmtId="0" fontId="55" fillId="0" borderId="20" xfId="0" applyFont="1" applyBorder="1" applyAlignment="1">
      <alignment vertical="center" wrapText="1"/>
    </xf>
    <xf numFmtId="0" fontId="55" fillId="0" borderId="21" xfId="0" applyFont="1" applyBorder="1" applyAlignment="1">
      <alignment vertical="center" wrapText="1"/>
    </xf>
    <xf numFmtId="0" fontId="59" fillId="5" borderId="17" xfId="0" applyFont="1" applyFill="1" applyBorder="1" applyAlignment="1" applyProtection="1">
      <alignment vertical="center" wrapText="1"/>
      <protection locked="0"/>
    </xf>
    <xf numFmtId="0" fontId="42" fillId="0" borderId="0" xfId="0" applyFont="1"/>
    <xf numFmtId="0" fontId="34" fillId="0" borderId="0" xfId="0" applyFont="1" applyAlignment="1">
      <alignment horizontal="left"/>
    </xf>
    <xf numFmtId="0" fontId="52" fillId="0" borderId="22" xfId="0" applyFont="1" applyBorder="1" applyAlignment="1" applyProtection="1">
      <alignment horizontal="left" vertical="center" wrapText="1"/>
      <protection locked="0"/>
    </xf>
    <xf numFmtId="3" fontId="56" fillId="0" borderId="15" xfId="0" applyNumberFormat="1" applyFont="1" applyBorder="1" applyAlignment="1">
      <alignment vertical="center"/>
    </xf>
    <xf numFmtId="0" fontId="60" fillId="5" borderId="23" xfId="0" applyFont="1" applyFill="1" applyBorder="1" applyAlignment="1" applyProtection="1">
      <alignment horizontal="left" vertical="center" wrapText="1"/>
      <protection locked="0"/>
    </xf>
    <xf numFmtId="3" fontId="60" fillId="5" borderId="23" xfId="0" applyNumberFormat="1" applyFont="1" applyFill="1" applyBorder="1" applyAlignment="1" applyProtection="1">
      <alignment vertical="center"/>
      <protection locked="0"/>
    </xf>
    <xf numFmtId="0" fontId="34" fillId="0" borderId="0" xfId="0" applyFont="1" applyAlignment="1">
      <alignment vertical="center" wrapText="1"/>
    </xf>
    <xf numFmtId="0" fontId="36" fillId="0" borderId="0" xfId="0" applyFont="1" applyAlignment="1">
      <alignment wrapText="1"/>
    </xf>
    <xf numFmtId="0" fontId="54" fillId="3" borderId="24" xfId="0" applyFont="1" applyFill="1" applyBorder="1" applyAlignment="1">
      <alignment horizontal="center" vertical="center"/>
    </xf>
    <xf numFmtId="0" fontId="54" fillId="3" borderId="24" xfId="0" applyFont="1" applyFill="1" applyBorder="1" applyAlignment="1">
      <alignment horizontal="center" vertical="center" wrapText="1"/>
    </xf>
    <xf numFmtId="164" fontId="60" fillId="5" borderId="25" xfId="0" applyNumberFormat="1" applyFont="1" applyFill="1" applyBorder="1" applyAlignment="1" applyProtection="1">
      <alignment vertical="center"/>
      <protection locked="0"/>
    </xf>
    <xf numFmtId="0" fontId="0" fillId="0" borderId="0" xfId="0" applyAlignment="1">
      <alignment vertical="center"/>
    </xf>
    <xf numFmtId="164" fontId="60" fillId="5" borderId="23" xfId="0" applyNumberFormat="1" applyFont="1" applyFill="1" applyBorder="1" applyAlignment="1" applyProtection="1">
      <alignment horizontal="right" vertical="center" wrapText="1"/>
      <protection locked="0"/>
    </xf>
    <xf numFmtId="164" fontId="60" fillId="5" borderId="25" xfId="0" applyNumberFormat="1" applyFont="1" applyFill="1" applyBorder="1" applyAlignment="1" applyProtection="1">
      <alignment horizontal="right" vertical="center" wrapText="1"/>
      <protection locked="0"/>
    </xf>
    <xf numFmtId="0" fontId="61" fillId="0" borderId="0" xfId="0" applyFont="1"/>
    <xf numFmtId="0" fontId="36" fillId="0" borderId="0" xfId="0" applyFont="1" applyAlignment="1">
      <alignment vertical="center"/>
    </xf>
    <xf numFmtId="0" fontId="44" fillId="0" borderId="0" xfId="0" applyFont="1"/>
    <xf numFmtId="164" fontId="33" fillId="0" borderId="1" xfId="0" applyNumberFormat="1" applyFont="1" applyBorder="1"/>
    <xf numFmtId="164" fontId="33" fillId="0" borderId="2" xfId="0" applyNumberFormat="1" applyFont="1" applyBorder="1"/>
    <xf numFmtId="164" fontId="33" fillId="0" borderId="3" xfId="0" applyNumberFormat="1" applyFont="1" applyBorder="1"/>
    <xf numFmtId="164" fontId="43" fillId="0" borderId="4" xfId="0" applyNumberFormat="1" applyFont="1" applyBorder="1"/>
    <xf numFmtId="0" fontId="34" fillId="0" borderId="0" xfId="0" applyFont="1" applyAlignment="1">
      <alignment wrapText="1"/>
    </xf>
    <xf numFmtId="3" fontId="35" fillId="0" borderId="0" xfId="0" applyNumberFormat="1" applyFont="1"/>
    <xf numFmtId="0" fontId="37" fillId="0" borderId="0" xfId="0" applyFont="1"/>
    <xf numFmtId="0" fontId="47" fillId="0" borderId="0" xfId="0" applyFont="1" applyAlignment="1">
      <alignment vertical="center"/>
    </xf>
    <xf numFmtId="0" fontId="48" fillId="0" borderId="0" xfId="0" applyFont="1"/>
    <xf numFmtId="0" fontId="48" fillId="0" borderId="0" xfId="6" applyFont="1"/>
    <xf numFmtId="0" fontId="47" fillId="0" borderId="0" xfId="6" applyFont="1" applyAlignment="1">
      <alignment vertical="center"/>
    </xf>
    <xf numFmtId="164" fontId="46" fillId="0" borderId="2" xfId="0" applyNumberFormat="1" applyFont="1" applyBorder="1"/>
    <xf numFmtId="164" fontId="33" fillId="0" borderId="6" xfId="0" applyNumberFormat="1" applyFont="1" applyBorder="1"/>
    <xf numFmtId="164" fontId="46" fillId="0" borderId="4" xfId="0" applyNumberFormat="1" applyFont="1" applyBorder="1"/>
    <xf numFmtId="164" fontId="46" fillId="0" borderId="5" xfId="0" applyNumberFormat="1" applyFont="1" applyBorder="1"/>
    <xf numFmtId="164" fontId="46" fillId="0" borderId="7" xfId="0" applyNumberFormat="1" applyFont="1" applyBorder="1"/>
    <xf numFmtId="164" fontId="46" fillId="0" borderId="8" xfId="0" applyNumberFormat="1" applyFont="1" applyBorder="1"/>
    <xf numFmtId="164" fontId="46" fillId="0" borderId="9" xfId="0" applyNumberFormat="1" applyFont="1" applyBorder="1"/>
    <xf numFmtId="164" fontId="56" fillId="0" borderId="15" xfId="0" applyNumberFormat="1" applyFont="1" applyBorder="1" applyAlignment="1">
      <alignment vertical="center"/>
    </xf>
    <xf numFmtId="164" fontId="63" fillId="5" borderId="23" xfId="0" applyNumberFormat="1" applyFont="1" applyFill="1" applyBorder="1" applyAlignment="1" applyProtection="1">
      <alignment horizontal="right" vertical="center" wrapText="1"/>
      <protection locked="0"/>
    </xf>
    <xf numFmtId="0" fontId="7" fillId="0" borderId="0" xfId="1" applyFill="1" applyAlignment="1" applyProtection="1"/>
    <xf numFmtId="0" fontId="64" fillId="0" borderId="0" xfId="0" applyFont="1"/>
    <xf numFmtId="3" fontId="55" fillId="0" borderId="15" xfId="0" applyNumberFormat="1" applyFont="1" applyBorder="1" applyAlignment="1">
      <alignment horizontal="right" vertical="center"/>
    </xf>
    <xf numFmtId="3" fontId="0" fillId="0" borderId="0" xfId="0" applyNumberFormat="1"/>
    <xf numFmtId="3" fontId="55" fillId="0" borderId="15" xfId="0" applyNumberFormat="1" applyFont="1" applyBorder="1" applyAlignment="1">
      <alignment vertical="center" wrapText="1"/>
    </xf>
    <xf numFmtId="0" fontId="59" fillId="3" borderId="16" xfId="0" applyFont="1" applyFill="1" applyBorder="1" applyAlignment="1">
      <alignment horizontal="center" vertical="center" wrapText="1"/>
    </xf>
    <xf numFmtId="0" fontId="51" fillId="0" borderId="0" xfId="6" applyFont="1"/>
    <xf numFmtId="3" fontId="60" fillId="5" borderId="25" xfId="0" applyNumberFormat="1" applyFont="1" applyFill="1" applyBorder="1" applyAlignment="1" applyProtection="1">
      <alignment vertical="center" wrapText="1"/>
      <protection locked="0"/>
    </xf>
    <xf numFmtId="3" fontId="55" fillId="0" borderId="0" xfId="0" applyNumberFormat="1" applyFont="1" applyAlignment="1">
      <alignment vertical="center" wrapText="1"/>
    </xf>
    <xf numFmtId="164" fontId="55" fillId="0" borderId="0" xfId="0" applyNumberFormat="1" applyFont="1" applyAlignment="1">
      <alignment vertical="center"/>
    </xf>
    <xf numFmtId="3" fontId="55" fillId="0" borderId="0" xfId="0" applyNumberFormat="1" applyFont="1" applyAlignment="1">
      <alignment vertical="center"/>
    </xf>
    <xf numFmtId="0" fontId="36" fillId="0" borderId="16" xfId="0" applyFont="1" applyBorder="1"/>
    <xf numFmtId="0" fontId="34" fillId="0" borderId="0" xfId="0" applyFont="1" applyAlignment="1">
      <alignment horizontal="left" vertical="center" wrapText="1"/>
    </xf>
    <xf numFmtId="166" fontId="55" fillId="0" borderId="15" xfId="0" applyNumberFormat="1" applyFont="1" applyBorder="1" applyAlignment="1">
      <alignment vertical="center"/>
    </xf>
    <xf numFmtId="165" fontId="60" fillId="5" borderId="23" xfId="0" applyNumberFormat="1" applyFont="1" applyFill="1" applyBorder="1" applyAlignment="1" applyProtection="1">
      <alignment horizontal="right" vertical="center" wrapText="1"/>
      <protection locked="0"/>
    </xf>
    <xf numFmtId="0" fontId="65" fillId="0" borderId="0" xfId="0" applyFont="1"/>
    <xf numFmtId="10" fontId="36" fillId="0" borderId="0" xfId="0" applyNumberFormat="1" applyFont="1"/>
    <xf numFmtId="0" fontId="55" fillId="0" borderId="0" xfId="188" applyFont="1"/>
    <xf numFmtId="3" fontId="56" fillId="0" borderId="0" xfId="0" applyNumberFormat="1" applyFont="1" applyAlignment="1">
      <alignment vertical="center" wrapText="1"/>
    </xf>
    <xf numFmtId="3" fontId="14" fillId="0" borderId="15" xfId="0" applyNumberFormat="1" applyFont="1" applyBorder="1" applyAlignment="1">
      <alignment vertical="center" wrapText="1"/>
    </xf>
    <xf numFmtId="166" fontId="55" fillId="0" borderId="0" xfId="0" applyNumberFormat="1" applyFont="1" applyAlignment="1">
      <alignment vertical="center"/>
    </xf>
    <xf numFmtId="0" fontId="14" fillId="0" borderId="0" xfId="0" applyFont="1" applyAlignment="1">
      <alignment horizontal="right" vertical="center"/>
    </xf>
    <xf numFmtId="0" fontId="14" fillId="0" borderId="0" xfId="0" applyFont="1" applyAlignment="1">
      <alignment horizontal="right"/>
    </xf>
    <xf numFmtId="0" fontId="68" fillId="0" borderId="0" xfId="0" applyFont="1"/>
    <xf numFmtId="3" fontId="69" fillId="0" borderId="0" xfId="0" applyNumberFormat="1" applyFont="1"/>
    <xf numFmtId="164" fontId="69" fillId="0" borderId="0" xfId="22" applyNumberFormat="1" applyFont="1" applyFill="1" applyBorder="1"/>
    <xf numFmtId="164" fontId="69" fillId="0" borderId="0" xfId="0" applyNumberFormat="1" applyFont="1"/>
    <xf numFmtId="0" fontId="70" fillId="0" borderId="0" xfId="0" applyFont="1"/>
    <xf numFmtId="3" fontId="70" fillId="0" borderId="0" xfId="0" applyNumberFormat="1" applyFont="1"/>
    <xf numFmtId="0" fontId="52" fillId="0" borderId="0" xfId="1" applyFont="1" applyAlignment="1" applyProtection="1">
      <alignment horizontal="left" vertical="center"/>
    </xf>
    <xf numFmtId="15" fontId="36" fillId="0" borderId="0" xfId="0" applyNumberFormat="1" applyFont="1"/>
    <xf numFmtId="15" fontId="0" fillId="0" borderId="0" xfId="0" applyNumberFormat="1"/>
    <xf numFmtId="16" fontId="54" fillId="3" borderId="16" xfId="0" applyNumberFormat="1" applyFont="1" applyFill="1" applyBorder="1" applyAlignment="1">
      <alignment horizontal="center" vertical="center"/>
    </xf>
    <xf numFmtId="14" fontId="36" fillId="0" borderId="0" xfId="0" applyNumberFormat="1" applyFont="1"/>
    <xf numFmtId="0" fontId="55" fillId="0" borderId="0" xfId="0" applyFont="1"/>
    <xf numFmtId="0" fontId="36" fillId="6" borderId="0" xfId="0" applyFont="1" applyFill="1"/>
    <xf numFmtId="0" fontId="59" fillId="5" borderId="26" xfId="0" applyFont="1" applyFill="1" applyBorder="1" applyAlignment="1" applyProtection="1">
      <alignment vertical="center" wrapText="1"/>
      <protection locked="0"/>
    </xf>
    <xf numFmtId="0" fontId="71" fillId="0" borderId="0" xfId="180" applyFont="1"/>
    <xf numFmtId="164" fontId="60" fillId="5" borderId="23" xfId="180" applyNumberFormat="1" applyFont="1" applyFill="1" applyBorder="1" applyAlignment="1" applyProtection="1">
      <alignment vertical="center"/>
      <protection locked="0"/>
    </xf>
    <xf numFmtId="0" fontId="60" fillId="5" borderId="23" xfId="180" applyFont="1" applyFill="1" applyBorder="1" applyAlignment="1" applyProtection="1">
      <alignment horizontal="left" vertical="center" wrapText="1"/>
      <protection locked="0"/>
    </xf>
    <xf numFmtId="164" fontId="55" fillId="0" borderId="15" xfId="180" applyNumberFormat="1" applyFont="1" applyBorder="1" applyAlignment="1">
      <alignment vertical="center"/>
    </xf>
    <xf numFmtId="0" fontId="52" fillId="0" borderId="22" xfId="180" applyFont="1" applyBorder="1" applyAlignment="1" applyProtection="1">
      <alignment horizontal="left" vertical="center" wrapText="1"/>
      <protection locked="0"/>
    </xf>
    <xf numFmtId="0" fontId="54" fillId="3" borderId="16" xfId="180" applyFont="1" applyFill="1" applyBorder="1" applyAlignment="1">
      <alignment horizontal="center" vertical="center" wrapText="1"/>
    </xf>
    <xf numFmtId="0" fontId="73" fillId="0" borderId="0" xfId="180" applyFont="1" applyAlignment="1">
      <alignment wrapText="1"/>
    </xf>
    <xf numFmtId="3" fontId="71" fillId="0" borderId="0" xfId="180" applyNumberFormat="1" applyFont="1"/>
    <xf numFmtId="3" fontId="60" fillId="5" borderId="23" xfId="180" applyNumberFormat="1" applyFont="1" applyFill="1" applyBorder="1" applyAlignment="1" applyProtection="1">
      <alignment vertical="center"/>
      <protection locked="0"/>
    </xf>
    <xf numFmtId="3" fontId="55" fillId="0" borderId="15" xfId="180" applyNumberFormat="1" applyFont="1" applyBorder="1" applyAlignment="1">
      <alignment vertical="center"/>
    </xf>
    <xf numFmtId="3" fontId="55" fillId="0" borderId="0" xfId="180" applyNumberFormat="1" applyFont="1" applyAlignment="1">
      <alignment vertical="center"/>
    </xf>
    <xf numFmtId="0" fontId="54" fillId="3" borderId="16" xfId="180" applyFont="1" applyFill="1" applyBorder="1" applyAlignment="1">
      <alignment horizontal="center" vertical="center"/>
    </xf>
    <xf numFmtId="0" fontId="54" fillId="3" borderId="24" xfId="180" applyFont="1" applyFill="1" applyBorder="1" applyAlignment="1">
      <alignment horizontal="center" vertical="center"/>
    </xf>
    <xf numFmtId="0" fontId="54" fillId="3" borderId="0" xfId="180" applyFont="1" applyFill="1" applyAlignment="1">
      <alignment horizontal="center" vertical="center"/>
    </xf>
    <xf numFmtId="0" fontId="71" fillId="0" borderId="0" xfId="180" applyFont="1" applyAlignment="1">
      <alignment vertical="center"/>
    </xf>
    <xf numFmtId="0" fontId="72" fillId="0" borderId="0" xfId="180" applyFont="1" applyAlignment="1">
      <alignment vertical="center"/>
    </xf>
    <xf numFmtId="0" fontId="73" fillId="0" borderId="0" xfId="180" applyFont="1" applyAlignment="1">
      <alignment horizontal="left" vertical="center"/>
    </xf>
    <xf numFmtId="0" fontId="72" fillId="0" borderId="0" xfId="180" applyFont="1"/>
    <xf numFmtId="0" fontId="73" fillId="0" borderId="0" xfId="180" applyFont="1"/>
    <xf numFmtId="0" fontId="6" fillId="0" borderId="0" xfId="180"/>
    <xf numFmtId="164" fontId="55" fillId="0" borderId="15" xfId="180" applyNumberFormat="1" applyFont="1" applyBorder="1" applyAlignment="1">
      <alignment horizontal="center" vertical="center"/>
    </xf>
    <xf numFmtId="0" fontId="55" fillId="0" borderId="0" xfId="180" applyFont="1"/>
    <xf numFmtId="0" fontId="6" fillId="0" borderId="0" xfId="180" applyAlignment="1">
      <alignment vertical="center"/>
    </xf>
    <xf numFmtId="0" fontId="73" fillId="0" borderId="0" xfId="180" applyFont="1" applyAlignment="1">
      <alignment horizontal="left"/>
    </xf>
    <xf numFmtId="0" fontId="73" fillId="0" borderId="0" xfId="180" applyFont="1" applyAlignment="1">
      <alignment vertical="center"/>
    </xf>
    <xf numFmtId="3" fontId="14" fillId="0" borderId="15" xfId="180" applyNumberFormat="1" applyFont="1" applyBorder="1" applyAlignment="1">
      <alignment vertical="center"/>
    </xf>
    <xf numFmtId="0" fontId="36" fillId="0" borderId="0" xfId="180" applyFont="1"/>
    <xf numFmtId="166" fontId="55" fillId="0" borderId="15" xfId="180" applyNumberFormat="1" applyFont="1" applyBorder="1" applyAlignment="1">
      <alignment vertical="center"/>
    </xf>
    <xf numFmtId="165" fontId="60" fillId="5" borderId="23" xfId="180" applyNumberFormat="1" applyFont="1" applyFill="1" applyBorder="1" applyAlignment="1" applyProtection="1">
      <alignment horizontal="right" vertical="center" wrapText="1"/>
      <protection locked="0"/>
    </xf>
    <xf numFmtId="15" fontId="76" fillId="0" borderId="0" xfId="180" applyNumberFormat="1" applyFont="1"/>
    <xf numFmtId="15" fontId="36" fillId="0" borderId="0" xfId="180" applyNumberFormat="1" applyFont="1"/>
    <xf numFmtId="14" fontId="36" fillId="0" borderId="0" xfId="180" applyNumberFormat="1" applyFont="1"/>
    <xf numFmtId="0" fontId="55" fillId="0" borderId="0" xfId="190" applyFont="1" applyAlignment="1" applyProtection="1">
      <alignment horizontal="right"/>
      <protection locked="0"/>
    </xf>
    <xf numFmtId="0" fontId="75" fillId="0" borderId="0" xfId="180" applyFont="1" applyAlignment="1">
      <alignment vertical="center"/>
    </xf>
    <xf numFmtId="0" fontId="74" fillId="0" borderId="0" xfId="180" applyFont="1"/>
    <xf numFmtId="165" fontId="71" fillId="0" borderId="0" xfId="180" applyNumberFormat="1" applyFont="1"/>
    <xf numFmtId="10" fontId="71" fillId="0" borderId="0" xfId="180" applyNumberFormat="1" applyFont="1"/>
    <xf numFmtId="164" fontId="71" fillId="0" borderId="0" xfId="180" applyNumberFormat="1" applyFont="1"/>
    <xf numFmtId="0" fontId="77" fillId="0" borderId="0" xfId="180" applyFont="1"/>
    <xf numFmtId="0" fontId="14" fillId="0" borderId="0" xfId="190" applyFont="1" applyAlignment="1" applyProtection="1">
      <alignment horizontal="right"/>
      <protection locked="0"/>
    </xf>
    <xf numFmtId="0" fontId="78" fillId="0" borderId="0" xfId="1" applyFont="1" applyFill="1" applyBorder="1" applyAlignment="1" applyProtection="1">
      <alignment horizontal="center"/>
    </xf>
    <xf numFmtId="0" fontId="79" fillId="0" borderId="0" xfId="1" applyFont="1" applyFill="1" applyBorder="1" applyAlignment="1" applyProtection="1"/>
    <xf numFmtId="0" fontId="79" fillId="0" borderId="0" xfId="1" applyFont="1" applyAlignment="1" applyProtection="1">
      <alignment horizontal="center"/>
    </xf>
    <xf numFmtId="0" fontId="79" fillId="0" borderId="0" xfId="1" applyFont="1" applyAlignment="1" applyProtection="1"/>
    <xf numFmtId="0" fontId="14" fillId="0" borderId="0" xfId="10" applyFont="1"/>
    <xf numFmtId="0" fontId="15" fillId="0" borderId="0" xfId="6" applyFont="1"/>
    <xf numFmtId="0" fontId="52" fillId="0" borderId="0" xfId="1" applyFont="1" applyAlignment="1" applyProtection="1">
      <alignment vertical="center"/>
    </xf>
    <xf numFmtId="0" fontId="80" fillId="0" borderId="0" xfId="1" applyFont="1" applyAlignment="1" applyProtection="1"/>
    <xf numFmtId="164" fontId="55" fillId="0" borderId="15" xfId="0" applyNumberFormat="1" applyFont="1" applyBorder="1" applyAlignment="1">
      <alignment horizontal="right" vertical="center"/>
    </xf>
    <xf numFmtId="3" fontId="71" fillId="0" borderId="0" xfId="0" applyNumberFormat="1" applyFont="1"/>
    <xf numFmtId="0" fontId="59" fillId="5" borderId="27" xfId="0" applyFont="1" applyFill="1" applyBorder="1" applyAlignment="1" applyProtection="1">
      <alignment vertical="center" wrapText="1"/>
      <protection locked="0"/>
    </xf>
    <xf numFmtId="3" fontId="55" fillId="0" borderId="0" xfId="0" applyNumberFormat="1" applyFont="1"/>
    <xf numFmtId="0" fontId="71" fillId="0" borderId="0" xfId="0" applyFont="1" applyAlignment="1">
      <alignment vertical="center"/>
    </xf>
    <xf numFmtId="3" fontId="14" fillId="0" borderId="0" xfId="0" applyNumberFormat="1" applyFont="1"/>
    <xf numFmtId="0" fontId="71" fillId="0" borderId="0" xfId="0" applyFont="1"/>
    <xf numFmtId="3" fontId="14" fillId="0" borderId="15" xfId="0" applyNumberFormat="1" applyFont="1" applyBorder="1" applyAlignment="1">
      <alignment vertical="center"/>
    </xf>
    <xf numFmtId="0" fontId="81" fillId="0" borderId="0" xfId="1" applyFont="1" applyAlignment="1" applyProtection="1"/>
    <xf numFmtId="0" fontId="57" fillId="0" borderId="0" xfId="6" applyFont="1" applyAlignment="1">
      <alignment vertical="center" wrapText="1"/>
    </xf>
    <xf numFmtId="0" fontId="58" fillId="0" borderId="0" xfId="0" applyFont="1"/>
    <xf numFmtId="0" fontId="73" fillId="0" borderId="0" xfId="180" applyFont="1" applyAlignment="1">
      <alignment horizontal="left" wrapText="1"/>
    </xf>
    <xf numFmtId="0" fontId="34" fillId="0" borderId="0" xfId="0" applyFont="1" applyAlignment="1">
      <alignment horizontal="left" vertical="center" wrapText="1"/>
    </xf>
    <xf numFmtId="0" fontId="0" fillId="0" borderId="0" xfId="0"/>
    <xf numFmtId="0" fontId="34" fillId="0" borderId="0" xfId="0" applyFont="1" applyAlignment="1">
      <alignment horizontal="left" wrapText="1"/>
    </xf>
  </cellXfs>
  <cellStyles count="191">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16 2" xfId="189" xr:uid="{39C1CB3F-EE49-466C-AE50-88826EDA8085}"/>
    <cellStyle name="Normal 16 3" xfId="190" xr:uid="{6E9623E5-E72B-4462-A5BF-09DCBB89A9F7}"/>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7211321794E-2"/>
          <c:y val="0.1154301441058105"/>
          <c:w val="0.6990087451834478"/>
          <c:h val="0.71601787136158546"/>
        </c:manualLayout>
      </c:layout>
      <c:lineChart>
        <c:grouping val="standard"/>
        <c:varyColors val="0"/>
        <c:ser>
          <c:idx val="0"/>
          <c:order val="0"/>
          <c:tx>
            <c:v>Derivados de Ej. hipotecarias</c:v>
          </c:tx>
          <c:cat>
            <c:strRef>
              <c:f>Resumen!$B$273:$B$284</c:f>
              <c:strCache>
                <c:ptCount val="12"/>
                <c:pt idx="0">
                  <c:v>22-T2</c:v>
                </c:pt>
                <c:pt idx="1">
                  <c:v>22-T3</c:v>
                </c:pt>
                <c:pt idx="2">
                  <c:v>22-T4</c:v>
                </c:pt>
                <c:pt idx="3">
                  <c:v>23-T1</c:v>
                </c:pt>
                <c:pt idx="4">
                  <c:v>23-T2</c:v>
                </c:pt>
                <c:pt idx="5">
                  <c:v>23-T3</c:v>
                </c:pt>
                <c:pt idx="6">
                  <c:v>23-T4</c:v>
                </c:pt>
                <c:pt idx="7">
                  <c:v>24-T1</c:v>
                </c:pt>
                <c:pt idx="8">
                  <c:v>24-T2</c:v>
                </c:pt>
                <c:pt idx="9">
                  <c:v>24-T3</c:v>
                </c:pt>
                <c:pt idx="10">
                  <c:v>24-T4</c:v>
                </c:pt>
                <c:pt idx="11">
                  <c:v>25-T1</c:v>
                </c:pt>
              </c:strCache>
            </c:strRef>
          </c:cat>
          <c:val>
            <c:numRef>
              <c:f>Resumen!$E$273:$E$284</c:f>
              <c:numCache>
                <c:formatCode>#,##0</c:formatCode>
                <c:ptCount val="12"/>
                <c:pt idx="0">
                  <c:v>2377</c:v>
                </c:pt>
                <c:pt idx="1">
                  <c:v>1530</c:v>
                </c:pt>
                <c:pt idx="2">
                  <c:v>1847</c:v>
                </c:pt>
                <c:pt idx="3">
                  <c:v>1308</c:v>
                </c:pt>
                <c:pt idx="4">
                  <c:v>1497</c:v>
                </c:pt>
                <c:pt idx="5">
                  <c:v>963</c:v>
                </c:pt>
                <c:pt idx="6">
                  <c:v>1492</c:v>
                </c:pt>
                <c:pt idx="7">
                  <c:v>1448</c:v>
                </c:pt>
                <c:pt idx="8">
                  <c:v>1469</c:v>
                </c:pt>
                <c:pt idx="9">
                  <c:v>927</c:v>
                </c:pt>
                <c:pt idx="10">
                  <c:v>1229</c:v>
                </c:pt>
                <c:pt idx="11">
                  <c:v>1189</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Resumen!$B$273:$B$284</c:f>
              <c:strCache>
                <c:ptCount val="12"/>
                <c:pt idx="0">
                  <c:v>22-T2</c:v>
                </c:pt>
                <c:pt idx="1">
                  <c:v>22-T3</c:v>
                </c:pt>
                <c:pt idx="2">
                  <c:v>22-T4</c:v>
                </c:pt>
                <c:pt idx="3">
                  <c:v>23-T1</c:v>
                </c:pt>
                <c:pt idx="4">
                  <c:v>23-T2</c:v>
                </c:pt>
                <c:pt idx="5">
                  <c:v>23-T3</c:v>
                </c:pt>
                <c:pt idx="6">
                  <c:v>23-T4</c:v>
                </c:pt>
                <c:pt idx="7">
                  <c:v>24-T1</c:v>
                </c:pt>
                <c:pt idx="8">
                  <c:v>24-T2</c:v>
                </c:pt>
                <c:pt idx="9">
                  <c:v>24-T3</c:v>
                </c:pt>
                <c:pt idx="10">
                  <c:v>24-T4</c:v>
                </c:pt>
                <c:pt idx="11">
                  <c:v>25-T1</c:v>
                </c:pt>
              </c:strCache>
            </c:strRef>
          </c:cat>
          <c:val>
            <c:numRef>
              <c:f>Resumen!$G$273:$G$284</c:f>
              <c:numCache>
                <c:formatCode>#,##0</c:formatCode>
                <c:ptCount val="12"/>
                <c:pt idx="0">
                  <c:v>7871</c:v>
                </c:pt>
                <c:pt idx="1">
                  <c:v>5455</c:v>
                </c:pt>
                <c:pt idx="2">
                  <c:v>6582</c:v>
                </c:pt>
                <c:pt idx="3">
                  <c:v>4860</c:v>
                </c:pt>
                <c:pt idx="4">
                  <c:v>5306</c:v>
                </c:pt>
                <c:pt idx="5">
                  <c:v>4178</c:v>
                </c:pt>
                <c:pt idx="6">
                  <c:v>5332</c:v>
                </c:pt>
                <c:pt idx="7">
                  <c:v>5443</c:v>
                </c:pt>
                <c:pt idx="8">
                  <c:v>5874</c:v>
                </c:pt>
                <c:pt idx="9">
                  <c:v>3984</c:v>
                </c:pt>
                <c:pt idx="10">
                  <c:v>5256</c:v>
                </c:pt>
                <c:pt idx="11">
                  <c:v>5644</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Resumen!$B$46:$B$77</c:f>
              <c:strCache>
                <c:ptCount val="32"/>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strCache>
            </c:strRef>
          </c:cat>
          <c:val>
            <c:numRef>
              <c:f>Resumen!$C$46:$C$77</c:f>
              <c:numCache>
                <c:formatCode>#,##0</c:formatCode>
                <c:ptCount val="32"/>
                <c:pt idx="0">
                  <c:v>25869</c:v>
                </c:pt>
                <c:pt idx="1">
                  <c:v>26101</c:v>
                </c:pt>
                <c:pt idx="2">
                  <c:v>25688</c:v>
                </c:pt>
                <c:pt idx="3">
                  <c:v>27589</c:v>
                </c:pt>
                <c:pt idx="4">
                  <c:v>25785</c:v>
                </c:pt>
                <c:pt idx="5">
                  <c:v>26669</c:v>
                </c:pt>
                <c:pt idx="6">
                  <c:v>27251</c:v>
                </c:pt>
                <c:pt idx="7">
                  <c:v>29386</c:v>
                </c:pt>
                <c:pt idx="8">
                  <c:v>28121</c:v>
                </c:pt>
                <c:pt idx="9">
                  <c:v>30981</c:v>
                </c:pt>
                <c:pt idx="10">
                  <c:v>31561</c:v>
                </c:pt>
                <c:pt idx="11">
                  <c:v>30597</c:v>
                </c:pt>
                <c:pt idx="12">
                  <c:v>27401</c:v>
                </c:pt>
                <c:pt idx="13">
                  <c:v>41597</c:v>
                </c:pt>
                <c:pt idx="14">
                  <c:v>29692</c:v>
                </c:pt>
                <c:pt idx="15">
                  <c:v>34461</c:v>
                </c:pt>
                <c:pt idx="16">
                  <c:v>28179</c:v>
                </c:pt>
                <c:pt idx="17">
                  <c:v>26434</c:v>
                </c:pt>
                <c:pt idx="18">
                  <c:v>28219</c:v>
                </c:pt>
                <c:pt idx="19">
                  <c:v>30126</c:v>
                </c:pt>
                <c:pt idx="20">
                  <c:v>28753</c:v>
                </c:pt>
                <c:pt idx="21">
                  <c:v>30167</c:v>
                </c:pt>
                <c:pt idx="22">
                  <c:v>31889</c:v>
                </c:pt>
                <c:pt idx="23">
                  <c:v>39883</c:v>
                </c:pt>
                <c:pt idx="24">
                  <c:v>34014</c:v>
                </c:pt>
                <c:pt idx="25">
                  <c:v>35413</c:v>
                </c:pt>
                <c:pt idx="26">
                  <c:v>37878</c:v>
                </c:pt>
                <c:pt idx="27">
                  <c:v>39883</c:v>
                </c:pt>
                <c:pt idx="28">
                  <c:v>41616</c:v>
                </c:pt>
                <c:pt idx="29">
                  <c:v>38556</c:v>
                </c:pt>
                <c:pt idx="30">
                  <c:v>39675</c:v>
                </c:pt>
                <c:pt idx="31">
                  <c:v>41116</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Resumen!$B$46:$B$77</c:f>
              <c:strCache>
                <c:ptCount val="32"/>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strCache>
            </c:strRef>
          </c:cat>
          <c:val>
            <c:numRef>
              <c:f>Resumen!$D$46:$D$77</c:f>
              <c:numCache>
                <c:formatCode>#,##0</c:formatCode>
                <c:ptCount val="32"/>
                <c:pt idx="0">
                  <c:v>32047</c:v>
                </c:pt>
                <c:pt idx="1">
                  <c:v>26854</c:v>
                </c:pt>
                <c:pt idx="2">
                  <c:v>29408</c:v>
                </c:pt>
                <c:pt idx="3">
                  <c:v>31392</c:v>
                </c:pt>
                <c:pt idx="4">
                  <c:v>33573</c:v>
                </c:pt>
                <c:pt idx="5">
                  <c:v>27761</c:v>
                </c:pt>
                <c:pt idx="6">
                  <c:v>31480</c:v>
                </c:pt>
                <c:pt idx="7">
                  <c:v>34020</c:v>
                </c:pt>
                <c:pt idx="8">
                  <c:v>33623</c:v>
                </c:pt>
                <c:pt idx="9">
                  <c:v>28752</c:v>
                </c:pt>
                <c:pt idx="10">
                  <c:v>34857</c:v>
                </c:pt>
                <c:pt idx="11">
                  <c:v>32408</c:v>
                </c:pt>
                <c:pt idx="12">
                  <c:v>21297</c:v>
                </c:pt>
                <c:pt idx="13">
                  <c:v>32446</c:v>
                </c:pt>
                <c:pt idx="14">
                  <c:v>31906</c:v>
                </c:pt>
                <c:pt idx="15">
                  <c:v>34356</c:v>
                </c:pt>
                <c:pt idx="16">
                  <c:v>32151</c:v>
                </c:pt>
                <c:pt idx="17">
                  <c:v>25447</c:v>
                </c:pt>
                <c:pt idx="18">
                  <c:v>30377</c:v>
                </c:pt>
                <c:pt idx="19">
                  <c:v>31990</c:v>
                </c:pt>
                <c:pt idx="20">
                  <c:v>30414</c:v>
                </c:pt>
                <c:pt idx="21">
                  <c:v>26050</c:v>
                </c:pt>
                <c:pt idx="22">
                  <c:v>32084</c:v>
                </c:pt>
                <c:pt idx="23">
                  <c:v>35673</c:v>
                </c:pt>
                <c:pt idx="24">
                  <c:v>35469</c:v>
                </c:pt>
                <c:pt idx="25">
                  <c:v>29621</c:v>
                </c:pt>
                <c:pt idx="26">
                  <c:v>32742</c:v>
                </c:pt>
                <c:pt idx="27">
                  <c:v>35673</c:v>
                </c:pt>
                <c:pt idx="28">
                  <c:v>40125</c:v>
                </c:pt>
                <c:pt idx="29">
                  <c:v>28546</c:v>
                </c:pt>
                <c:pt idx="30">
                  <c:v>32726</c:v>
                </c:pt>
                <c:pt idx="31">
                  <c:v>36146</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Resumen!$B$123:$B$154</c:f>
              <c:strCache>
                <c:ptCount val="32"/>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strCache>
            </c:strRef>
          </c:cat>
          <c:val>
            <c:numRef>
              <c:f>Resumen!$C$123:$C$154</c:f>
              <c:numCache>
                <c:formatCode>#,##0</c:formatCode>
                <c:ptCount val="32"/>
                <c:pt idx="0">
                  <c:v>2001</c:v>
                </c:pt>
                <c:pt idx="1">
                  <c:v>1645</c:v>
                </c:pt>
                <c:pt idx="2">
                  <c:v>2011</c:v>
                </c:pt>
                <c:pt idx="3">
                  <c:v>2162</c:v>
                </c:pt>
                <c:pt idx="4">
                  <c:v>2410</c:v>
                </c:pt>
                <c:pt idx="5">
                  <c:v>1953</c:v>
                </c:pt>
                <c:pt idx="6">
                  <c:v>2590</c:v>
                </c:pt>
                <c:pt idx="7">
                  <c:v>2796</c:v>
                </c:pt>
                <c:pt idx="8">
                  <c:v>2982</c:v>
                </c:pt>
                <c:pt idx="9">
                  <c:v>2719</c:v>
                </c:pt>
                <c:pt idx="10">
                  <c:v>3534</c:v>
                </c:pt>
                <c:pt idx="11">
                  <c:v>3274</c:v>
                </c:pt>
                <c:pt idx="12">
                  <c:v>2305</c:v>
                </c:pt>
                <c:pt idx="13">
                  <c:v>3649</c:v>
                </c:pt>
                <c:pt idx="14">
                  <c:v>4513</c:v>
                </c:pt>
                <c:pt idx="15">
                  <c:v>4925</c:v>
                </c:pt>
                <c:pt idx="16">
                  <c:v>5017</c:v>
                </c:pt>
                <c:pt idx="17">
                  <c:v>4101</c:v>
                </c:pt>
                <c:pt idx="18">
                  <c:v>4849</c:v>
                </c:pt>
                <c:pt idx="19">
                  <c:v>5312</c:v>
                </c:pt>
                <c:pt idx="20">
                  <c:v>5798</c:v>
                </c:pt>
                <c:pt idx="21">
                  <c:v>7225</c:v>
                </c:pt>
                <c:pt idx="22">
                  <c:v>16457</c:v>
                </c:pt>
                <c:pt idx="23">
                  <c:v>9316</c:v>
                </c:pt>
                <c:pt idx="24">
                  <c:v>12006</c:v>
                </c:pt>
                <c:pt idx="25">
                  <c:v>9330</c:v>
                </c:pt>
                <c:pt idx="26">
                  <c:v>11791</c:v>
                </c:pt>
                <c:pt idx="27">
                  <c:v>13148</c:v>
                </c:pt>
                <c:pt idx="28">
                  <c:v>15227</c:v>
                </c:pt>
                <c:pt idx="29">
                  <c:v>12675</c:v>
                </c:pt>
                <c:pt idx="30">
                  <c:v>16457</c:v>
                </c:pt>
                <c:pt idx="31">
                  <c:v>18017</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20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Resumen!$C$158</c:f>
              <c:strCache>
                <c:ptCount val="1"/>
                <c:pt idx="0">
                  <c:v>Ej. Hipotecarias</c:v>
                </c:pt>
              </c:strCache>
            </c:strRef>
          </c:tx>
          <c:cat>
            <c:strRef>
              <c:f>Resumen!$B$200:$B$231</c:f>
              <c:strCache>
                <c:ptCount val="32"/>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strCache>
            </c:strRef>
          </c:cat>
          <c:val>
            <c:numRef>
              <c:f>Resumen!$C$200:$C$231</c:f>
              <c:numCache>
                <c:formatCode>#,##0</c:formatCode>
                <c:ptCount val="32"/>
                <c:pt idx="0">
                  <c:v>7689</c:v>
                </c:pt>
                <c:pt idx="1">
                  <c:v>5518</c:v>
                </c:pt>
                <c:pt idx="2">
                  <c:v>6409</c:v>
                </c:pt>
                <c:pt idx="3">
                  <c:v>6903</c:v>
                </c:pt>
                <c:pt idx="4">
                  <c:v>7137</c:v>
                </c:pt>
                <c:pt idx="5">
                  <c:v>6315</c:v>
                </c:pt>
                <c:pt idx="6">
                  <c:v>7049</c:v>
                </c:pt>
                <c:pt idx="7">
                  <c:v>5092</c:v>
                </c:pt>
                <c:pt idx="8">
                  <c:v>3857</c:v>
                </c:pt>
                <c:pt idx="9">
                  <c:v>3470</c:v>
                </c:pt>
                <c:pt idx="10">
                  <c:v>4992</c:v>
                </c:pt>
                <c:pt idx="11">
                  <c:v>4658</c:v>
                </c:pt>
                <c:pt idx="12">
                  <c:v>3387</c:v>
                </c:pt>
                <c:pt idx="13">
                  <c:v>5299</c:v>
                </c:pt>
                <c:pt idx="14">
                  <c:v>7116</c:v>
                </c:pt>
                <c:pt idx="15">
                  <c:v>7280</c:v>
                </c:pt>
                <c:pt idx="16">
                  <c:v>7641</c:v>
                </c:pt>
                <c:pt idx="17">
                  <c:v>6504</c:v>
                </c:pt>
                <c:pt idx="18">
                  <c:v>6449</c:v>
                </c:pt>
                <c:pt idx="19">
                  <c:v>6410</c:v>
                </c:pt>
                <c:pt idx="20">
                  <c:v>6242</c:v>
                </c:pt>
                <c:pt idx="21">
                  <c:v>5637</c:v>
                </c:pt>
                <c:pt idx="22">
                  <c:v>6646</c:v>
                </c:pt>
                <c:pt idx="23">
                  <c:v>5753</c:v>
                </c:pt>
                <c:pt idx="24">
                  <c:v>5161</c:v>
                </c:pt>
                <c:pt idx="25">
                  <c:v>2716</c:v>
                </c:pt>
                <c:pt idx="26">
                  <c:v>5947</c:v>
                </c:pt>
                <c:pt idx="27">
                  <c:v>5658</c:v>
                </c:pt>
                <c:pt idx="28">
                  <c:v>5483</c:v>
                </c:pt>
                <c:pt idx="29">
                  <c:v>5794</c:v>
                </c:pt>
                <c:pt idx="30">
                  <c:v>6229</c:v>
                </c:pt>
                <c:pt idx="31">
                  <c:v>6120</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Resumen!$B$331:$B$357</c:f>
              <c:strCache>
                <c:ptCount val="27"/>
                <c:pt idx="0">
                  <c:v>18-T3</c:v>
                </c:pt>
                <c:pt idx="1">
                  <c:v>18-T4</c:v>
                </c:pt>
                <c:pt idx="2">
                  <c:v>19-T1</c:v>
                </c:pt>
                <c:pt idx="3">
                  <c:v>19-T2</c:v>
                </c:pt>
                <c:pt idx="4">
                  <c:v>19-T3</c:v>
                </c:pt>
                <c:pt idx="5">
                  <c:v>19-T4</c:v>
                </c:pt>
                <c:pt idx="6">
                  <c:v>20-T1</c:v>
                </c:pt>
                <c:pt idx="7">
                  <c:v>20-T2</c:v>
                </c:pt>
                <c:pt idx="8">
                  <c:v>20-T3</c:v>
                </c:pt>
                <c:pt idx="9">
                  <c:v>20-T4</c:v>
                </c:pt>
                <c:pt idx="10">
                  <c:v>21-T1</c:v>
                </c:pt>
                <c:pt idx="11">
                  <c:v>21-T2</c:v>
                </c:pt>
                <c:pt idx="12">
                  <c:v>21-T3</c:v>
                </c:pt>
                <c:pt idx="13">
                  <c:v>21-T4</c:v>
                </c:pt>
                <c:pt idx="14">
                  <c:v>22-T1</c:v>
                </c:pt>
                <c:pt idx="15">
                  <c:v>22-T2</c:v>
                </c:pt>
                <c:pt idx="16">
                  <c:v>22-T3</c:v>
                </c:pt>
                <c:pt idx="17">
                  <c:v>22-T4</c:v>
                </c:pt>
                <c:pt idx="18">
                  <c:v>23-T1</c:v>
                </c:pt>
                <c:pt idx="19">
                  <c:v>23-T2</c:v>
                </c:pt>
                <c:pt idx="20">
                  <c:v>23-T3</c:v>
                </c:pt>
                <c:pt idx="21">
                  <c:v>23-T4</c:v>
                </c:pt>
                <c:pt idx="22">
                  <c:v>24-T1</c:v>
                </c:pt>
                <c:pt idx="23">
                  <c:v>24-T2</c:v>
                </c:pt>
                <c:pt idx="24">
                  <c:v>24-T3</c:v>
                </c:pt>
                <c:pt idx="25">
                  <c:v>24-T4</c:v>
                </c:pt>
                <c:pt idx="26">
                  <c:v>25-T1</c:v>
                </c:pt>
              </c:strCache>
            </c:strRef>
          </c:cat>
          <c:val>
            <c:numRef>
              <c:f>Resumen!$C$331:$C$357</c:f>
              <c:numCache>
                <c:formatCode>#,##0</c:formatCode>
                <c:ptCount val="27"/>
                <c:pt idx="0">
                  <c:v>13446</c:v>
                </c:pt>
                <c:pt idx="1">
                  <c:v>19192</c:v>
                </c:pt>
                <c:pt idx="2">
                  <c:v>19913</c:v>
                </c:pt>
                <c:pt idx="3">
                  <c:v>18594</c:v>
                </c:pt>
                <c:pt idx="4">
                  <c:v>12715</c:v>
                </c:pt>
                <c:pt idx="5">
                  <c:v>17025</c:v>
                </c:pt>
                <c:pt idx="6">
                  <c:v>14586</c:v>
                </c:pt>
                <c:pt idx="7">
                  <c:v>6953</c:v>
                </c:pt>
                <c:pt idx="8">
                  <c:v>14117</c:v>
                </c:pt>
                <c:pt idx="9">
                  <c:v>18255</c:v>
                </c:pt>
                <c:pt idx="10">
                  <c:v>18131</c:v>
                </c:pt>
                <c:pt idx="11">
                  <c:v>18598</c:v>
                </c:pt>
                <c:pt idx="12">
                  <c:v>12390</c:v>
                </c:pt>
                <c:pt idx="13">
                  <c:v>16187</c:v>
                </c:pt>
                <c:pt idx="14">
                  <c:v>19257</c:v>
                </c:pt>
                <c:pt idx="15">
                  <c:v>17134</c:v>
                </c:pt>
                <c:pt idx="16">
                  <c:v>11425</c:v>
                </c:pt>
                <c:pt idx="17">
                  <c:v>15536</c:v>
                </c:pt>
                <c:pt idx="18">
                  <c:v>12736</c:v>
                </c:pt>
                <c:pt idx="19">
                  <c:v>13516</c:v>
                </c:pt>
                <c:pt idx="20">
                  <c:v>9605</c:v>
                </c:pt>
                <c:pt idx="21">
                  <c:v>14645</c:v>
                </c:pt>
                <c:pt idx="22">
                  <c:v>13362</c:v>
                </c:pt>
                <c:pt idx="23">
                  <c:v>13926</c:v>
                </c:pt>
                <c:pt idx="24">
                  <c:v>9569</c:v>
                </c:pt>
                <c:pt idx="25">
                  <c:v>12481</c:v>
                </c:pt>
                <c:pt idx="26">
                  <c:v>13544</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Resumen!$B$200:$B$231</c:f>
              <c:strCache>
                <c:ptCount val="32"/>
                <c:pt idx="0">
                  <c:v>17-T2</c:v>
                </c:pt>
                <c:pt idx="1">
                  <c:v>17-T3</c:v>
                </c:pt>
                <c:pt idx="2">
                  <c:v>17-T4</c:v>
                </c:pt>
                <c:pt idx="3">
                  <c:v>18-T1</c:v>
                </c:pt>
                <c:pt idx="4">
                  <c:v>18-T2</c:v>
                </c:pt>
                <c:pt idx="5">
                  <c:v>18-T3</c:v>
                </c:pt>
                <c:pt idx="6">
                  <c:v>18-T4</c:v>
                </c:pt>
                <c:pt idx="7">
                  <c:v>19-T1</c:v>
                </c:pt>
                <c:pt idx="8">
                  <c:v>19-T2</c:v>
                </c:pt>
                <c:pt idx="9">
                  <c:v>19-T3</c:v>
                </c:pt>
                <c:pt idx="10">
                  <c:v>19-T4</c:v>
                </c:pt>
                <c:pt idx="11">
                  <c:v>20-T1</c:v>
                </c:pt>
                <c:pt idx="12">
                  <c:v>20-T2</c:v>
                </c:pt>
                <c:pt idx="13">
                  <c:v>20-T3</c:v>
                </c:pt>
                <c:pt idx="14">
                  <c:v>20-T4</c:v>
                </c:pt>
                <c:pt idx="15">
                  <c:v>21-T1</c:v>
                </c:pt>
                <c:pt idx="16">
                  <c:v>21-T2</c:v>
                </c:pt>
                <c:pt idx="17">
                  <c:v>21-T3</c:v>
                </c:pt>
                <c:pt idx="18">
                  <c:v>21-T4</c:v>
                </c:pt>
                <c:pt idx="19">
                  <c:v>22-T1</c:v>
                </c:pt>
                <c:pt idx="20">
                  <c:v>22-T2</c:v>
                </c:pt>
                <c:pt idx="21">
                  <c:v>22-T3</c:v>
                </c:pt>
                <c:pt idx="22">
                  <c:v>22-T4*</c:v>
                </c:pt>
                <c:pt idx="23">
                  <c:v>23-T1</c:v>
                </c:pt>
                <c:pt idx="24">
                  <c:v>23-T2</c:v>
                </c:pt>
                <c:pt idx="25">
                  <c:v>23-T3</c:v>
                </c:pt>
                <c:pt idx="26">
                  <c:v>23-T4</c:v>
                </c:pt>
                <c:pt idx="27">
                  <c:v>24-T1</c:v>
                </c:pt>
                <c:pt idx="28">
                  <c:v>24-T2</c:v>
                </c:pt>
                <c:pt idx="29">
                  <c:v>24-T3</c:v>
                </c:pt>
                <c:pt idx="30">
                  <c:v>24-T4</c:v>
                </c:pt>
                <c:pt idx="31">
                  <c:v>25-T1</c:v>
                </c:pt>
              </c:strCache>
            </c:strRef>
          </c:cat>
          <c:val>
            <c:numRef>
              <c:f>Resumen!$D$200:$D$231</c:f>
              <c:numCache>
                <c:formatCode>#,##0</c:formatCode>
                <c:ptCount val="32"/>
                <c:pt idx="0">
                  <c:v>124382</c:v>
                </c:pt>
                <c:pt idx="1">
                  <c:v>101751</c:v>
                </c:pt>
                <c:pt idx="2">
                  <c:v>143788</c:v>
                </c:pt>
                <c:pt idx="3">
                  <c:v>151974</c:v>
                </c:pt>
                <c:pt idx="4">
                  <c:v>155991</c:v>
                </c:pt>
                <c:pt idx="5">
                  <c:v>111544</c:v>
                </c:pt>
                <c:pt idx="6">
                  <c:v>157337</c:v>
                </c:pt>
                <c:pt idx="7">
                  <c:v>194715</c:v>
                </c:pt>
                <c:pt idx="8">
                  <c:v>173225</c:v>
                </c:pt>
                <c:pt idx="9">
                  <c:v>151156</c:v>
                </c:pt>
                <c:pt idx="10">
                  <c:v>201895</c:v>
                </c:pt>
                <c:pt idx="11">
                  <c:v>167095</c:v>
                </c:pt>
                <c:pt idx="12">
                  <c:v>133351</c:v>
                </c:pt>
                <c:pt idx="13">
                  <c:v>167630</c:v>
                </c:pt>
                <c:pt idx="14">
                  <c:v>241119</c:v>
                </c:pt>
                <c:pt idx="15">
                  <c:v>205212</c:v>
                </c:pt>
                <c:pt idx="16">
                  <c:v>210679</c:v>
                </c:pt>
                <c:pt idx="17">
                  <c:v>163259</c:v>
                </c:pt>
                <c:pt idx="18">
                  <c:v>225536</c:v>
                </c:pt>
                <c:pt idx="19">
                  <c:v>239972</c:v>
                </c:pt>
                <c:pt idx="20">
                  <c:v>217801</c:v>
                </c:pt>
                <c:pt idx="21">
                  <c:v>206093</c:v>
                </c:pt>
                <c:pt idx="22">
                  <c:v>292388</c:v>
                </c:pt>
                <c:pt idx="23">
                  <c:v>229179</c:v>
                </c:pt>
                <c:pt idx="24">
                  <c:v>297658</c:v>
                </c:pt>
                <c:pt idx="25">
                  <c:v>247739</c:v>
                </c:pt>
                <c:pt idx="26">
                  <c:v>289096</c:v>
                </c:pt>
                <c:pt idx="27">
                  <c:v>296834</c:v>
                </c:pt>
                <c:pt idx="28">
                  <c:v>277929</c:v>
                </c:pt>
                <c:pt idx="29">
                  <c:v>243693</c:v>
                </c:pt>
                <c:pt idx="30">
                  <c:v>327137</c:v>
                </c:pt>
                <c:pt idx="31">
                  <c:v>488518</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5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 de lo Mercantil. </a:t>
            </a:r>
            <a:r>
              <a:rPr lang="es-ES" b="1" baseline="0"/>
              <a:t> Primer </a:t>
            </a:r>
            <a:r>
              <a:rPr lang="es-ES" b="1"/>
              <a:t>trimestre de 2025</a:t>
            </a:r>
          </a:p>
        </c:rich>
      </c:tx>
      <c:layout>
        <c:manualLayout>
          <c:xMode val="edge"/>
          <c:yMode val="edge"/>
          <c:x val="0.17421944984149706"/>
          <c:y val="1.19101204625995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153802976800235E-2"/>
          <c:y val="0.14339560345485233"/>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'!$G$6:$G$22</c:f>
              <c:numCache>
                <c:formatCode>#,##0</c:formatCode>
                <c:ptCount val="17"/>
                <c:pt idx="0">
                  <c:v>201</c:v>
                </c:pt>
                <c:pt idx="1">
                  <c:v>23</c:v>
                </c:pt>
                <c:pt idx="2">
                  <c:v>14</c:v>
                </c:pt>
                <c:pt idx="3">
                  <c:v>27</c:v>
                </c:pt>
                <c:pt idx="4">
                  <c:v>32</c:v>
                </c:pt>
                <c:pt idx="5">
                  <c:v>10</c:v>
                </c:pt>
                <c:pt idx="6">
                  <c:v>28</c:v>
                </c:pt>
                <c:pt idx="7">
                  <c:v>56</c:v>
                </c:pt>
                <c:pt idx="8">
                  <c:v>423</c:v>
                </c:pt>
                <c:pt idx="9">
                  <c:v>199</c:v>
                </c:pt>
                <c:pt idx="10">
                  <c:v>21</c:v>
                </c:pt>
                <c:pt idx="11">
                  <c:v>55</c:v>
                </c:pt>
                <c:pt idx="12">
                  <c:v>227</c:v>
                </c:pt>
                <c:pt idx="13">
                  <c:v>45</c:v>
                </c:pt>
                <c:pt idx="14">
                  <c:v>21</c:v>
                </c:pt>
                <c:pt idx="15">
                  <c:v>69</c:v>
                </c:pt>
                <c:pt idx="16">
                  <c:v>4</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a:t>
            </a:r>
          </a:p>
          <a:p>
            <a:pPr>
              <a:defRPr sz="1200"/>
            </a:pPr>
            <a:r>
              <a:rPr lang="es-ES" sz="1200" b="1" baseline="0"/>
              <a:t>Primer trimestr</a:t>
            </a:r>
            <a:r>
              <a:rPr lang="es-ES" sz="1200" b="1"/>
              <a:t>e 2025</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010669493406368E-2"/>
          <c:y val="0.27676560526397226"/>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'!$G$52:$G$68</c:f>
              <c:numCache>
                <c:formatCode>#,##0.0</c:formatCode>
                <c:ptCount val="17"/>
                <c:pt idx="0">
                  <c:v>2.2838246359004053</c:v>
                </c:pt>
                <c:pt idx="1">
                  <c:v>1.7016982208375167</c:v>
                </c:pt>
                <c:pt idx="2">
                  <c:v>1.3866891706509219</c:v>
                </c:pt>
                <c:pt idx="3">
                  <c:v>2.1919712153587363</c:v>
                </c:pt>
                <c:pt idx="4">
                  <c:v>1.4293665136946712</c:v>
                </c:pt>
                <c:pt idx="5">
                  <c:v>1.6924740755283481</c:v>
                </c:pt>
                <c:pt idx="6">
                  <c:v>1.1707242016288117</c:v>
                </c:pt>
                <c:pt idx="7">
                  <c:v>2.6610493182724277</c:v>
                </c:pt>
                <c:pt idx="8">
                  <c:v>5.279428413883724</c:v>
                </c:pt>
                <c:pt idx="9">
                  <c:v>3.7411043025519404</c:v>
                </c:pt>
                <c:pt idx="10">
                  <c:v>1.991123382330771</c:v>
                </c:pt>
                <c:pt idx="11">
                  <c:v>2.032645769343489</c:v>
                </c:pt>
                <c:pt idx="12">
                  <c:v>3.2385692771342174</c:v>
                </c:pt>
                <c:pt idx="13">
                  <c:v>2.8689977379546723</c:v>
                </c:pt>
                <c:pt idx="14">
                  <c:v>3.0958246171128341</c:v>
                </c:pt>
                <c:pt idx="15">
                  <c:v>3.0973872416375032</c:v>
                </c:pt>
                <c:pt idx="16">
                  <c:v>1.2338671865360413</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Primer </a:t>
            </a:r>
            <a:r>
              <a:rPr lang="es-ES" b="1"/>
              <a:t>trimestre de 2025</a:t>
            </a:r>
          </a:p>
        </c:rich>
      </c:tx>
      <c:layout>
        <c:manualLayout>
          <c:xMode val="edge"/>
          <c:yMode val="edge"/>
          <c:x val="0.15125191864870988"/>
          <c:y val="1.20123215795797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nat.empres'!$G$6:$G$22</c:f>
              <c:numCache>
                <c:formatCode>#,##0</c:formatCode>
                <c:ptCount val="17"/>
                <c:pt idx="0">
                  <c:v>10</c:v>
                </c:pt>
                <c:pt idx="1">
                  <c:v>4</c:v>
                </c:pt>
                <c:pt idx="2">
                  <c:v>23</c:v>
                </c:pt>
                <c:pt idx="3">
                  <c:v>9</c:v>
                </c:pt>
                <c:pt idx="4">
                  <c:v>15</c:v>
                </c:pt>
                <c:pt idx="5">
                  <c:v>12</c:v>
                </c:pt>
                <c:pt idx="6">
                  <c:v>16</c:v>
                </c:pt>
                <c:pt idx="7">
                  <c:v>30</c:v>
                </c:pt>
                <c:pt idx="8">
                  <c:v>414</c:v>
                </c:pt>
                <c:pt idx="9">
                  <c:v>64</c:v>
                </c:pt>
                <c:pt idx="10">
                  <c:v>26</c:v>
                </c:pt>
                <c:pt idx="11">
                  <c:v>14</c:v>
                </c:pt>
                <c:pt idx="12">
                  <c:v>50</c:v>
                </c:pt>
                <c:pt idx="13">
                  <c:v>11</c:v>
                </c:pt>
                <c:pt idx="14">
                  <c:v>3</c:v>
                </c:pt>
                <c:pt idx="15">
                  <c:v>22</c:v>
                </c:pt>
                <c:pt idx="16">
                  <c:v>6</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a:t>
            </a:r>
          </a:p>
          <a:p>
            <a:pPr>
              <a:defRPr sz="1200"/>
            </a:pPr>
            <a:r>
              <a:rPr lang="es-ES" sz="1200" b="1"/>
              <a:t>Primer trimestre de 2025</a:t>
            </a:r>
          </a:p>
        </c:rich>
      </c:tx>
      <c:layout>
        <c:manualLayout>
          <c:xMode val="edge"/>
          <c:yMode val="edge"/>
          <c:x val="0.20090835792738976"/>
          <c:y val="2.7850312246955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nat.empres'!$G$54:$G$70</c:f>
              <c:numCache>
                <c:formatCode>#,##0.0</c:formatCode>
                <c:ptCount val="17"/>
                <c:pt idx="0">
                  <c:v>0.11362311621395051</c:v>
                </c:pt>
                <c:pt idx="1">
                  <c:v>0.29594751666739416</c:v>
                </c:pt>
                <c:pt idx="2">
                  <c:v>2.2781322089265146</c:v>
                </c:pt>
                <c:pt idx="3">
                  <c:v>0.7306570717862455</c:v>
                </c:pt>
                <c:pt idx="4">
                  <c:v>0.67001555329437712</c:v>
                </c:pt>
                <c:pt idx="5">
                  <c:v>2.0309688906340178</c:v>
                </c:pt>
                <c:pt idx="6">
                  <c:v>0.66898525807360676</c:v>
                </c:pt>
                <c:pt idx="7">
                  <c:v>1.4255621347888006</c:v>
                </c:pt>
                <c:pt idx="8">
                  <c:v>5.1671001497585385</c:v>
                </c:pt>
                <c:pt idx="9">
                  <c:v>1.2031692229312774</c:v>
                </c:pt>
                <c:pt idx="10">
                  <c:v>2.4652003781238121</c:v>
                </c:pt>
                <c:pt idx="11">
                  <c:v>0.51740074128743352</c:v>
                </c:pt>
                <c:pt idx="12">
                  <c:v>0.71334125047009189</c:v>
                </c:pt>
                <c:pt idx="13">
                  <c:v>0.70131055816669774</c:v>
                </c:pt>
                <c:pt idx="14">
                  <c:v>0.44226065958754773</c:v>
                </c:pt>
                <c:pt idx="15">
                  <c:v>0.98757274371050829</c:v>
                </c:pt>
                <c:pt idx="16">
                  <c:v>1.8508007798040618</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Primer </a:t>
            </a:r>
            <a:r>
              <a:rPr lang="es-ES" sz="1400" b="1">
                <a:latin typeface="+mn-lt"/>
              </a:rPr>
              <a:t>trimestre de 2025</a:t>
            </a:r>
          </a:p>
        </c:rich>
      </c:tx>
      <c:layout>
        <c:manualLayout>
          <c:xMode val="edge"/>
          <c:yMode val="edge"/>
          <c:x val="0.21418884531649929"/>
          <c:y val="2.57252495229889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629218839294451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'!$G$6:$G$22</c:f>
              <c:numCache>
                <c:formatCode>#,##0</c:formatCode>
                <c:ptCount val="17"/>
                <c:pt idx="0">
                  <c:v>2338</c:v>
                </c:pt>
                <c:pt idx="1">
                  <c:v>264</c:v>
                </c:pt>
                <c:pt idx="2">
                  <c:v>226</c:v>
                </c:pt>
                <c:pt idx="3">
                  <c:v>382</c:v>
                </c:pt>
                <c:pt idx="4">
                  <c:v>975</c:v>
                </c:pt>
                <c:pt idx="5">
                  <c:v>87</c:v>
                </c:pt>
                <c:pt idx="6">
                  <c:v>559</c:v>
                </c:pt>
                <c:pt idx="7">
                  <c:v>525</c:v>
                </c:pt>
                <c:pt idx="8">
                  <c:v>3656</c:v>
                </c:pt>
                <c:pt idx="9">
                  <c:v>1866</c:v>
                </c:pt>
                <c:pt idx="10">
                  <c:v>202</c:v>
                </c:pt>
                <c:pt idx="11">
                  <c:v>637</c:v>
                </c:pt>
                <c:pt idx="12">
                  <c:v>2839</c:v>
                </c:pt>
                <c:pt idx="13">
                  <c:v>805</c:v>
                </c:pt>
                <c:pt idx="14">
                  <c:v>128</c:v>
                </c:pt>
                <c:pt idx="15">
                  <c:v>271</c:v>
                </c:pt>
                <c:pt idx="16">
                  <c:v>73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Primer </a:t>
            </a:r>
            <a:r>
              <a:rPr lang="es-ES" sz="1200" b="1"/>
              <a:t>trimestre de 2025</a:t>
            </a:r>
          </a:p>
        </c:rich>
      </c:tx>
      <c:layout>
        <c:manualLayout>
          <c:xMode val="edge"/>
          <c:yMode val="edge"/>
          <c:x val="0.14367466507444862"/>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241547338228289E-2"/>
          <c:y val="0.3545158208450580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'!$G$54:$G$70</c:f>
              <c:numCache>
                <c:formatCode>#,##0.0</c:formatCode>
                <c:ptCount val="17"/>
                <c:pt idx="0">
                  <c:v>26.565084570821629</c:v>
                </c:pt>
                <c:pt idx="1">
                  <c:v>19.532536100048016</c:v>
                </c:pt>
                <c:pt idx="2">
                  <c:v>22.385125183364881</c:v>
                </c:pt>
                <c:pt idx="3">
                  <c:v>31.012333491371752</c:v>
                </c:pt>
                <c:pt idx="4">
                  <c:v>43.55101096413452</c:v>
                </c:pt>
                <c:pt idx="5">
                  <c:v>14.72452445709663</c:v>
                </c:pt>
                <c:pt idx="6">
                  <c:v>23.372672453946638</c:v>
                </c:pt>
                <c:pt idx="7">
                  <c:v>24.947337358804013</c:v>
                </c:pt>
                <c:pt idx="8">
                  <c:v>45.630237071297621</c:v>
                </c:pt>
                <c:pt idx="9">
                  <c:v>35.079902656090056</c:v>
                </c:pt>
                <c:pt idx="10">
                  <c:v>19.152710630038847</c:v>
                </c:pt>
                <c:pt idx="11">
                  <c:v>23.541733728578222</c:v>
                </c:pt>
                <c:pt idx="12">
                  <c:v>40.503516201691816</c:v>
                </c:pt>
                <c:pt idx="13">
                  <c:v>51.323181756744695</c:v>
                </c:pt>
                <c:pt idx="14">
                  <c:v>18.869788142402033</c:v>
                </c:pt>
                <c:pt idx="15">
                  <c:v>12.165100615706717</c:v>
                </c:pt>
                <c:pt idx="16">
                  <c:v>22.518076154282753</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Primer trimestre de</a:t>
            </a:r>
            <a:r>
              <a:rPr lang="es-ES" b="1"/>
              <a:t> 2025</a:t>
            </a:r>
          </a:p>
        </c:rich>
      </c:tx>
      <c:layout>
        <c:manualLayout>
          <c:xMode val="edge"/>
          <c:yMode val="edge"/>
          <c:x val="0.30450273782966381"/>
          <c:y val="3.7378745081647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547758060854641E-2"/>
          <c:y val="0.17683100959926418"/>
          <c:w val="0.93145224193914555"/>
          <c:h val="0.582425445875974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TSJ'!$G$6:$G$22</c:f>
              <c:numCache>
                <c:formatCode>#,##0</c:formatCode>
                <c:ptCount val="17"/>
                <c:pt idx="0">
                  <c:v>2549</c:v>
                </c:pt>
                <c:pt idx="1">
                  <c:v>291</c:v>
                </c:pt>
                <c:pt idx="2">
                  <c:v>263</c:v>
                </c:pt>
                <c:pt idx="3">
                  <c:v>418</c:v>
                </c:pt>
                <c:pt idx="4">
                  <c:v>1022</c:v>
                </c:pt>
                <c:pt idx="5">
                  <c:v>109</c:v>
                </c:pt>
                <c:pt idx="6">
                  <c:v>603</c:v>
                </c:pt>
                <c:pt idx="7">
                  <c:v>611</c:v>
                </c:pt>
                <c:pt idx="8">
                  <c:v>4493</c:v>
                </c:pt>
                <c:pt idx="9">
                  <c:v>2129</c:v>
                </c:pt>
                <c:pt idx="10">
                  <c:v>249</c:v>
                </c:pt>
                <c:pt idx="11">
                  <c:v>706</c:v>
                </c:pt>
                <c:pt idx="12">
                  <c:v>3116</c:v>
                </c:pt>
                <c:pt idx="13">
                  <c:v>861</c:v>
                </c:pt>
                <c:pt idx="14">
                  <c:v>152</c:v>
                </c:pt>
                <c:pt idx="15">
                  <c:v>362</c:v>
                </c:pt>
                <c:pt idx="16">
                  <c:v>83</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Primer trimestre </a:t>
            </a:r>
            <a:r>
              <a:rPr lang="es-ES" sz="1200" b="1"/>
              <a:t>de 2025</a:t>
            </a:r>
          </a:p>
        </c:rich>
      </c:tx>
      <c:layout>
        <c:manualLayout>
          <c:xMode val="edge"/>
          <c:yMode val="edge"/>
          <c:x val="0.24172709420687657"/>
          <c:y val="4.162131195308138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TSJ'!$G$54:$G$70</c:f>
              <c:numCache>
                <c:formatCode>#,##0.0</c:formatCode>
                <c:ptCount val="17"/>
                <c:pt idx="0">
                  <c:v>28.962532322935985</c:v>
                </c:pt>
                <c:pt idx="1">
                  <c:v>21.530181837552927</c:v>
                </c:pt>
                <c:pt idx="2">
                  <c:v>26.049946562942317</c:v>
                </c:pt>
                <c:pt idx="3">
                  <c:v>33.934961778516737</c:v>
                </c:pt>
                <c:pt idx="4">
                  <c:v>45.650393031123564</c:v>
                </c:pt>
                <c:pt idx="5">
                  <c:v>18.447967423258994</c:v>
                </c:pt>
                <c:pt idx="6">
                  <c:v>25.212381913649054</c:v>
                </c:pt>
                <c:pt idx="7">
                  <c:v>29.03394881186524</c:v>
                </c:pt>
                <c:pt idx="8">
                  <c:v>56.076765634939875</c:v>
                </c:pt>
                <c:pt idx="9">
                  <c:v>40.024176181573274</c:v>
                </c:pt>
                <c:pt idx="10">
                  <c:v>23.609034390493427</c:v>
                </c:pt>
                <c:pt idx="11">
                  <c:v>26.091780239209147</c:v>
                </c:pt>
                <c:pt idx="12">
                  <c:v>44.455426729296128</c:v>
                </c:pt>
                <c:pt idx="13">
                  <c:v>54.893490052866071</c:v>
                </c:pt>
                <c:pt idx="14">
                  <c:v>22.407873419102415</c:v>
                </c:pt>
                <c:pt idx="15">
                  <c:v>16.250060601054727</c:v>
                </c:pt>
                <c:pt idx="16">
                  <c:v>25.602744120622855</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Primer </a:t>
            </a:r>
            <a:r>
              <a:rPr lang="es-ES" b="1"/>
              <a:t>trimestre de 2024</a:t>
            </a:r>
          </a:p>
        </c:rich>
      </c:tx>
      <c:layout>
        <c:manualLayout>
          <c:xMode val="edge"/>
          <c:yMode val="edge"/>
          <c:x val="0.25713926928347908"/>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TSJ'!$G$6:$G$22</c:f>
              <c:numCache>
                <c:formatCode>#,##0</c:formatCode>
                <c:ptCount val="17"/>
                <c:pt idx="0">
                  <c:v>2226</c:v>
                </c:pt>
                <c:pt idx="1">
                  <c:v>208</c:v>
                </c:pt>
                <c:pt idx="2">
                  <c:v>266</c:v>
                </c:pt>
                <c:pt idx="3">
                  <c:v>362</c:v>
                </c:pt>
                <c:pt idx="4">
                  <c:v>571</c:v>
                </c:pt>
                <c:pt idx="5">
                  <c:v>78</c:v>
                </c:pt>
                <c:pt idx="6">
                  <c:v>553</c:v>
                </c:pt>
                <c:pt idx="7">
                  <c:v>489</c:v>
                </c:pt>
                <c:pt idx="8">
                  <c:v>4097</c:v>
                </c:pt>
                <c:pt idx="9">
                  <c:v>1647</c:v>
                </c:pt>
                <c:pt idx="10">
                  <c:v>126</c:v>
                </c:pt>
                <c:pt idx="11">
                  <c:v>438</c:v>
                </c:pt>
                <c:pt idx="12">
                  <c:v>2538</c:v>
                </c:pt>
                <c:pt idx="13">
                  <c:v>744</c:v>
                </c:pt>
                <c:pt idx="14">
                  <c:v>174</c:v>
                </c:pt>
                <c:pt idx="15">
                  <c:v>268</c:v>
                </c:pt>
                <c:pt idx="16" formatCode="General">
                  <c:v>64</c:v>
                </c:pt>
              </c:numCache>
            </c:numRef>
          </c:val>
          <c:extLst>
            <c:ext xmlns:c16="http://schemas.microsoft.com/office/drawing/2014/chart" uri="{C3380CC4-5D6E-409C-BE32-E72D297353CC}">
              <c16:uniqueId val="{00000000-912E-4B0B-AB81-1159BD2C47D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Primer</a:t>
            </a:r>
            <a:r>
              <a:rPr lang="es-ES" b="1"/>
              <a:t> trimestre de 2025</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TSJ'!$G$6:$G$22</c:f>
              <c:numCache>
                <c:formatCode>General</c:formatCode>
                <c:ptCount val="17"/>
                <c:pt idx="0">
                  <c:v>8</c:v>
                </c:pt>
                <c:pt idx="1">
                  <c:v>5</c:v>
                </c:pt>
                <c:pt idx="2">
                  <c:v>0</c:v>
                </c:pt>
                <c:pt idx="3">
                  <c:v>1</c:v>
                </c:pt>
                <c:pt idx="4">
                  <c:v>0</c:v>
                </c:pt>
                <c:pt idx="5">
                  <c:v>0</c:v>
                </c:pt>
                <c:pt idx="6">
                  <c:v>7</c:v>
                </c:pt>
                <c:pt idx="7">
                  <c:v>1</c:v>
                </c:pt>
                <c:pt idx="8">
                  <c:v>6</c:v>
                </c:pt>
                <c:pt idx="9">
                  <c:v>3</c:v>
                </c:pt>
                <c:pt idx="10">
                  <c:v>0</c:v>
                </c:pt>
                <c:pt idx="11">
                  <c:v>4</c:v>
                </c:pt>
                <c:pt idx="12">
                  <c:v>13</c:v>
                </c:pt>
                <c:pt idx="13">
                  <c:v>3</c:v>
                </c:pt>
                <c:pt idx="14">
                  <c:v>2</c:v>
                </c:pt>
                <c:pt idx="15">
                  <c:v>1</c:v>
                </c:pt>
                <c:pt idx="16">
                  <c:v>0</c:v>
                </c:pt>
              </c:numCache>
            </c:numRef>
          </c:val>
          <c:extLst>
            <c:ext xmlns:c16="http://schemas.microsoft.com/office/drawing/2014/chart" uri="{C3380CC4-5D6E-409C-BE32-E72D297353CC}">
              <c16:uniqueId val="{00000000-0C9A-4CF3-BAAF-D58323C1333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Primer trimestre de 2025</a:t>
            </a:r>
          </a:p>
        </c:rich>
      </c:tx>
      <c:layout>
        <c:manualLayout>
          <c:xMode val="edge"/>
          <c:yMode val="edge"/>
          <c:x val="0.14229346053346895"/>
          <c:y val="4.44054572264414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TSJ'!$G$6:$G$22</c:f>
              <c:numCache>
                <c:formatCode>#,##0</c:formatCode>
                <c:ptCount val="17"/>
                <c:pt idx="0">
                  <c:v>266</c:v>
                </c:pt>
                <c:pt idx="1">
                  <c:v>41</c:v>
                </c:pt>
                <c:pt idx="2">
                  <c:v>23</c:v>
                </c:pt>
                <c:pt idx="3">
                  <c:v>16</c:v>
                </c:pt>
                <c:pt idx="4">
                  <c:v>23</c:v>
                </c:pt>
                <c:pt idx="5">
                  <c:v>5</c:v>
                </c:pt>
                <c:pt idx="6">
                  <c:v>32</c:v>
                </c:pt>
                <c:pt idx="7">
                  <c:v>19</c:v>
                </c:pt>
                <c:pt idx="8">
                  <c:v>94</c:v>
                </c:pt>
                <c:pt idx="9">
                  <c:v>60</c:v>
                </c:pt>
                <c:pt idx="10">
                  <c:v>37</c:v>
                </c:pt>
                <c:pt idx="11">
                  <c:v>74</c:v>
                </c:pt>
                <c:pt idx="12">
                  <c:v>76</c:v>
                </c:pt>
                <c:pt idx="13">
                  <c:v>21</c:v>
                </c:pt>
                <c:pt idx="14">
                  <c:v>15</c:v>
                </c:pt>
                <c:pt idx="15">
                  <c:v>18</c:v>
                </c:pt>
                <c:pt idx="16">
                  <c:v>3</c:v>
                </c:pt>
              </c:numCache>
            </c:numRef>
          </c:val>
          <c:extLst>
            <c:ext xmlns:c16="http://schemas.microsoft.com/office/drawing/2014/chart" uri="{C3380CC4-5D6E-409C-BE32-E72D297353CC}">
              <c16:uniqueId val="{00000000-1F2D-4840-AA04-4492A851782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Cuarto</a:t>
            </a:r>
            <a:r>
              <a:rPr lang="es-ES" b="1" baseline="0"/>
              <a:t> </a:t>
            </a:r>
            <a:r>
              <a:rPr lang="es-ES" b="1"/>
              <a:t>trimestre de 2024</a:t>
            </a:r>
          </a:p>
        </c:rich>
      </c:tx>
      <c:layout>
        <c:manualLayout>
          <c:xMode val="edge"/>
          <c:yMode val="edge"/>
          <c:x val="0.12403249815748614"/>
          <c:y val="8.227935363501250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TSJ'!$G$6:$G$22</c:f>
              <c:numCache>
                <c:formatCode>General</c:formatCode>
                <c:ptCount val="17"/>
                <c:pt idx="0">
                  <c:v>2</c:v>
                </c:pt>
                <c:pt idx="1">
                  <c:v>2</c:v>
                </c:pt>
                <c:pt idx="2">
                  <c:v>4</c:v>
                </c:pt>
                <c:pt idx="3">
                  <c:v>0</c:v>
                </c:pt>
                <c:pt idx="4">
                  <c:v>1</c:v>
                </c:pt>
                <c:pt idx="5">
                  <c:v>1</c:v>
                </c:pt>
                <c:pt idx="6">
                  <c:v>1</c:v>
                </c:pt>
                <c:pt idx="7">
                  <c:v>0</c:v>
                </c:pt>
                <c:pt idx="8">
                  <c:v>36</c:v>
                </c:pt>
                <c:pt idx="9">
                  <c:v>11</c:v>
                </c:pt>
                <c:pt idx="10">
                  <c:v>0</c:v>
                </c:pt>
                <c:pt idx="11">
                  <c:v>9</c:v>
                </c:pt>
                <c:pt idx="12">
                  <c:v>20</c:v>
                </c:pt>
                <c:pt idx="13">
                  <c:v>3</c:v>
                </c:pt>
                <c:pt idx="14">
                  <c:v>5</c:v>
                </c:pt>
                <c:pt idx="15">
                  <c:v>12</c:v>
                </c:pt>
                <c:pt idx="16">
                  <c:v>0</c:v>
                </c:pt>
              </c:numCache>
            </c:numRef>
          </c:val>
          <c:extLst>
            <c:ext xmlns:c16="http://schemas.microsoft.com/office/drawing/2014/chart" uri="{C3380CC4-5D6E-409C-BE32-E72D297353CC}">
              <c16:uniqueId val="{00000000-406C-4E3A-81E4-F65294CE2B3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a:t>
            </a:r>
            <a:r>
              <a:rPr lang="es-ES" b="1" baseline="0"/>
              <a:t> sin masa </a:t>
            </a:r>
            <a:r>
              <a:rPr lang="es-ES" b="1"/>
              <a:t>declarados  </a:t>
            </a:r>
          </a:p>
          <a:p>
            <a:pPr>
              <a:defRPr/>
            </a:pPr>
            <a:r>
              <a:rPr lang="es-ES" b="1"/>
              <a:t>Primer trimestre de 2025</a:t>
            </a:r>
          </a:p>
          <a:p>
            <a:pPr>
              <a:defRPr/>
            </a:pPr>
            <a:endParaRPr lang="es-ES" b="1"/>
          </a:p>
        </c:rich>
      </c:tx>
      <c:layout>
        <c:manualLayout>
          <c:xMode val="edge"/>
          <c:yMode val="edge"/>
          <c:x val="0.20779217394250743"/>
          <c:y val="9.4488188976377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'Concurs.sin masa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'Concurs.sin masa declarados TSJ'!$G$6:$G$22</c:f>
              <c:numCache>
                <c:formatCode>#,##0</c:formatCode>
                <c:ptCount val="17"/>
                <c:pt idx="0">
                  <c:v>1900</c:v>
                </c:pt>
                <c:pt idx="1">
                  <c:v>180</c:v>
                </c:pt>
                <c:pt idx="2">
                  <c:v>242</c:v>
                </c:pt>
                <c:pt idx="3">
                  <c:v>322</c:v>
                </c:pt>
                <c:pt idx="4">
                  <c:v>495</c:v>
                </c:pt>
                <c:pt idx="5">
                  <c:v>54</c:v>
                </c:pt>
                <c:pt idx="6">
                  <c:v>507</c:v>
                </c:pt>
                <c:pt idx="7">
                  <c:v>473</c:v>
                </c:pt>
                <c:pt idx="8">
                  <c:v>3521</c:v>
                </c:pt>
                <c:pt idx="9">
                  <c:v>1516</c:v>
                </c:pt>
                <c:pt idx="10">
                  <c:v>117</c:v>
                </c:pt>
                <c:pt idx="11">
                  <c:v>382</c:v>
                </c:pt>
                <c:pt idx="12">
                  <c:v>2108</c:v>
                </c:pt>
                <c:pt idx="13">
                  <c:v>713</c:v>
                </c:pt>
                <c:pt idx="14">
                  <c:v>171</c:v>
                </c:pt>
                <c:pt idx="15">
                  <c:v>253</c:v>
                </c:pt>
                <c:pt idx="16">
                  <c:v>54</c:v>
                </c:pt>
              </c:numCache>
            </c:numRef>
          </c:val>
          <c:extLst>
            <c:ext xmlns:c16="http://schemas.microsoft.com/office/drawing/2014/chart" uri="{C3380CC4-5D6E-409C-BE32-E72D297353CC}">
              <c16:uniqueId val="{00000000-3D19-407D-8A0C-A32DBD464BA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a:t>
            </a:r>
          </a:p>
          <a:p>
            <a:pPr>
              <a:defRPr/>
            </a:pPr>
            <a:r>
              <a:rPr lang="es-ES" b="1"/>
              <a:t>Personas</a:t>
            </a:r>
            <a:r>
              <a:rPr lang="es-ES" b="1" baseline="0"/>
              <a:t> jurídicas. Primer </a:t>
            </a:r>
            <a:r>
              <a:rPr lang="es-ES" b="1"/>
              <a:t>trimestre de 2025</a:t>
            </a:r>
          </a:p>
        </c:rich>
      </c:tx>
      <c:layout>
        <c:manualLayout>
          <c:xMode val="edge"/>
          <c:yMode val="edge"/>
          <c:x val="0.18679825655277255"/>
          <c:y val="3.9296499447224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131333774117941E-2"/>
          <c:y val="0.2582871583111728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persona jurídica'!$B$6:$B$22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persona jurídica'!$G$6:$G$22</c:f>
              <c:numCache>
                <c:formatCode>General</c:formatCode>
                <c:ptCount val="17"/>
                <c:pt idx="0">
                  <c:v>54</c:v>
                </c:pt>
                <c:pt idx="1">
                  <c:v>7</c:v>
                </c:pt>
                <c:pt idx="2">
                  <c:v>15</c:v>
                </c:pt>
                <c:pt idx="3">
                  <c:v>2</c:v>
                </c:pt>
                <c:pt idx="4">
                  <c:v>22</c:v>
                </c:pt>
                <c:pt idx="5">
                  <c:v>12</c:v>
                </c:pt>
                <c:pt idx="6">
                  <c:v>15</c:v>
                </c:pt>
                <c:pt idx="7">
                  <c:v>10</c:v>
                </c:pt>
                <c:pt idx="8">
                  <c:v>47</c:v>
                </c:pt>
                <c:pt idx="9">
                  <c:v>100</c:v>
                </c:pt>
                <c:pt idx="10">
                  <c:v>9</c:v>
                </c:pt>
                <c:pt idx="11">
                  <c:v>7</c:v>
                </c:pt>
                <c:pt idx="12">
                  <c:v>209</c:v>
                </c:pt>
                <c:pt idx="13">
                  <c:v>27</c:v>
                </c:pt>
                <c:pt idx="14">
                  <c:v>1</c:v>
                </c:pt>
                <c:pt idx="15">
                  <c:v>28</c:v>
                </c:pt>
                <c:pt idx="16">
                  <c:v>2</c:v>
                </c:pt>
              </c:numCache>
            </c:numRef>
          </c:val>
          <c:extLst>
            <c:ext xmlns:c16="http://schemas.microsoft.com/office/drawing/2014/chart" uri="{C3380CC4-5D6E-409C-BE32-E72D297353CC}">
              <c16:uniqueId val="{00000000-92AA-48BA-A986-04D174EDD4D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PEM de personas juridicas presentados </a:t>
            </a:r>
            <a:r>
              <a:rPr lang="es-ES" sz="1100" b="1" baseline="0"/>
              <a:t> </a:t>
            </a:r>
            <a:r>
              <a:rPr lang="es-ES" sz="1100" b="1"/>
              <a:t>por cada 100.000 habitantes.</a:t>
            </a:r>
            <a:r>
              <a:rPr lang="es-ES" sz="1100" b="1" baseline="0"/>
              <a:t> </a:t>
            </a:r>
          </a:p>
          <a:p>
            <a:pPr>
              <a:defRPr/>
            </a:pPr>
            <a:r>
              <a:rPr lang="es-ES" sz="1100" b="1" baseline="0"/>
              <a:t>Primer </a:t>
            </a:r>
            <a:r>
              <a:rPr lang="es-ES" sz="1100" b="1"/>
              <a:t>trimestre de 2025</a:t>
            </a:r>
          </a:p>
        </c:rich>
      </c:tx>
      <c:layout>
        <c:manualLayout>
          <c:xMode val="edge"/>
          <c:yMode val="edge"/>
          <c:x val="0.20458716708122143"/>
          <c:y val="4.65057589126435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374389284462871E-2"/>
          <c:y val="0.241111824933152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persona jurídica'!$B$52:$B$68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persona jurídica'!$G$52:$G$68</c:f>
              <c:numCache>
                <c:formatCode>#,##0.0</c:formatCode>
                <c:ptCount val="17"/>
                <c:pt idx="0">
                  <c:v>0.61356482755533281</c:v>
                </c:pt>
                <c:pt idx="1">
                  <c:v>0.51790815416793978</c:v>
                </c:pt>
                <c:pt idx="2">
                  <c:v>1.4857383971259877</c:v>
                </c:pt>
                <c:pt idx="3">
                  <c:v>0.16236823817472121</c:v>
                </c:pt>
                <c:pt idx="4">
                  <c:v>0.98268947816508645</c:v>
                </c:pt>
                <c:pt idx="5">
                  <c:v>2.0309688906340178</c:v>
                </c:pt>
                <c:pt idx="6">
                  <c:v>0.62717367944400626</c:v>
                </c:pt>
                <c:pt idx="7">
                  <c:v>0.47518737826293356</c:v>
                </c:pt>
                <c:pt idx="8">
                  <c:v>0.58660315709819144</c:v>
                </c:pt>
                <c:pt idx="9">
                  <c:v>1.879951910830121</c:v>
                </c:pt>
                <c:pt idx="10">
                  <c:v>0.85333859242747334</c:v>
                </c:pt>
                <c:pt idx="11">
                  <c:v>0.25870037064371676</c:v>
                </c:pt>
                <c:pt idx="12">
                  <c:v>2.9817664269649842</c:v>
                </c:pt>
                <c:pt idx="13">
                  <c:v>1.7213986427728034</c:v>
                </c:pt>
                <c:pt idx="14">
                  <c:v>0.14742021986251588</c:v>
                </c:pt>
                <c:pt idx="15">
                  <c:v>1.2569107647224651</c:v>
                </c:pt>
                <c:pt idx="16">
                  <c:v>0.61693359326802066</c:v>
                </c:pt>
              </c:numCache>
            </c:numRef>
          </c:val>
          <c:extLst>
            <c:ext xmlns:c16="http://schemas.microsoft.com/office/drawing/2014/chart" uri="{C3380CC4-5D6E-409C-BE32-E72D297353CC}">
              <c16:uniqueId val="{00000000-53A7-48A1-A026-F1AF243D937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At val="0"/>
        <c:auto val="1"/>
        <c:lblAlgn val="ctr"/>
        <c:lblOffset val="100"/>
        <c:noMultiLvlLbl val="0"/>
      </c:catAx>
      <c:valAx>
        <c:axId val="7430880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Personas</a:t>
            </a:r>
            <a:r>
              <a:rPr lang="es-ES" b="1" baseline="0"/>
              <a:t> naturales. Primer </a:t>
            </a:r>
            <a:r>
              <a:rPr lang="es-ES" b="1"/>
              <a:t>trimestre de 2025</a:t>
            </a:r>
          </a:p>
        </c:rich>
      </c:tx>
      <c:layout>
        <c:manualLayout>
          <c:xMode val="edge"/>
          <c:yMode val="edge"/>
          <c:x val="0.13641952236285426"/>
          <c:y val="4.5667024807966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212598425196848E-2"/>
          <c:y val="0.2123555741753395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 nat'!$B$6:$B$22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 nat'!$G$6:$G$22</c:f>
              <c:numCache>
                <c:formatCode>General</c:formatCode>
                <c:ptCount val="17"/>
                <c:pt idx="0">
                  <c:v>102</c:v>
                </c:pt>
                <c:pt idx="1">
                  <c:v>3</c:v>
                </c:pt>
                <c:pt idx="2">
                  <c:v>6</c:v>
                </c:pt>
                <c:pt idx="3">
                  <c:v>0</c:v>
                </c:pt>
                <c:pt idx="4">
                  <c:v>8</c:v>
                </c:pt>
                <c:pt idx="5">
                  <c:v>0</c:v>
                </c:pt>
                <c:pt idx="6">
                  <c:v>19</c:v>
                </c:pt>
                <c:pt idx="7">
                  <c:v>13</c:v>
                </c:pt>
                <c:pt idx="8">
                  <c:v>7</c:v>
                </c:pt>
                <c:pt idx="9">
                  <c:v>42</c:v>
                </c:pt>
                <c:pt idx="10">
                  <c:v>0</c:v>
                </c:pt>
                <c:pt idx="11">
                  <c:v>1</c:v>
                </c:pt>
                <c:pt idx="12">
                  <c:v>111</c:v>
                </c:pt>
                <c:pt idx="13">
                  <c:v>8</c:v>
                </c:pt>
                <c:pt idx="14">
                  <c:v>0</c:v>
                </c:pt>
                <c:pt idx="15">
                  <c:v>11</c:v>
                </c:pt>
                <c:pt idx="16">
                  <c:v>2</c:v>
                </c:pt>
              </c:numCache>
            </c:numRef>
          </c:val>
          <c:extLst>
            <c:ext xmlns:c16="http://schemas.microsoft.com/office/drawing/2014/chart" uri="{C3380CC4-5D6E-409C-BE32-E72D297353CC}">
              <c16:uniqueId val="{00000000-A1FE-406C-809B-45D06087526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PEM de personas naturales empresarios presentados en los juzgados de lo</a:t>
            </a:r>
            <a:r>
              <a:rPr lang="es-ES" sz="1100" b="1" baseline="0"/>
              <a:t> mercantil </a:t>
            </a:r>
            <a:r>
              <a:rPr lang="es-ES" sz="1100" b="1"/>
              <a:t>por cada 100.000 habitantes. Primer trimestre de 2025</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TSJ  pers nat'!$B$52:$B$68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TSJ  pers nat'!$G$52:$G$68</c:f>
              <c:numCache>
                <c:formatCode>#,##0.0</c:formatCode>
                <c:ptCount val="17"/>
                <c:pt idx="0">
                  <c:v>1.1589557853822952</c:v>
                </c:pt>
                <c:pt idx="1">
                  <c:v>0.22196063750054565</c:v>
                </c:pt>
                <c:pt idx="2">
                  <c:v>0.59429535885039497</c:v>
                </c:pt>
                <c:pt idx="3">
                  <c:v>0</c:v>
                </c:pt>
                <c:pt idx="4">
                  <c:v>0.35734162842366779</c:v>
                </c:pt>
                <c:pt idx="5">
                  <c:v>0</c:v>
                </c:pt>
                <c:pt idx="6">
                  <c:v>0.79441999396240803</c:v>
                </c:pt>
                <c:pt idx="7">
                  <c:v>0.61774359174181359</c:v>
                </c:pt>
                <c:pt idx="8">
                  <c:v>8.7366427652922143E-2</c:v>
                </c:pt>
                <c:pt idx="9">
                  <c:v>0.78957980254865079</c:v>
                </c:pt>
                <c:pt idx="10">
                  <c:v>0</c:v>
                </c:pt>
                <c:pt idx="11">
                  <c:v>3.6957195806245249E-2</c:v>
                </c:pt>
                <c:pt idx="12">
                  <c:v>1.583617576043604</c:v>
                </c:pt>
                <c:pt idx="13">
                  <c:v>0.51004404230305289</c:v>
                </c:pt>
                <c:pt idx="14">
                  <c:v>0</c:v>
                </c:pt>
                <c:pt idx="15">
                  <c:v>0.49378637185525415</c:v>
                </c:pt>
                <c:pt idx="16">
                  <c:v>0.61693359326802066</c:v>
                </c:pt>
              </c:numCache>
            </c:numRef>
          </c:val>
          <c:extLst>
            <c:ext xmlns:c16="http://schemas.microsoft.com/office/drawing/2014/chart" uri="{C3380CC4-5D6E-409C-BE32-E72D297353CC}">
              <c16:uniqueId val="{00000000-CD66-42FD-A605-9C8586EBDF1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presentados en los J. de lo Mercantil. </a:t>
            </a:r>
            <a:br>
              <a:rPr lang="es-ES" b="1"/>
            </a:br>
            <a:r>
              <a:rPr lang="es-ES" b="1"/>
              <a:t>Primer trimestre de 2025</a:t>
            </a:r>
          </a:p>
        </c:rich>
      </c:tx>
      <c:layout>
        <c:manualLayout>
          <c:xMode val="edge"/>
          <c:yMode val="edge"/>
          <c:x val="0.21263513553010771"/>
          <c:y val="2.05724348707414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187671213229499E-2"/>
          <c:y val="0.1465469183152413"/>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presentados TSJ total'!$G$6:$G$22</c:f>
              <c:numCache>
                <c:formatCode>#,##0</c:formatCode>
                <c:ptCount val="17"/>
                <c:pt idx="0">
                  <c:v>156</c:v>
                </c:pt>
                <c:pt idx="1">
                  <c:v>10</c:v>
                </c:pt>
                <c:pt idx="2">
                  <c:v>21</c:v>
                </c:pt>
                <c:pt idx="3">
                  <c:v>2</c:v>
                </c:pt>
                <c:pt idx="4">
                  <c:v>30</c:v>
                </c:pt>
                <c:pt idx="5">
                  <c:v>12</c:v>
                </c:pt>
                <c:pt idx="6">
                  <c:v>34</c:v>
                </c:pt>
                <c:pt idx="7">
                  <c:v>23</c:v>
                </c:pt>
                <c:pt idx="8">
                  <c:v>54</c:v>
                </c:pt>
                <c:pt idx="9">
                  <c:v>142</c:v>
                </c:pt>
                <c:pt idx="10">
                  <c:v>9</c:v>
                </c:pt>
                <c:pt idx="11">
                  <c:v>8</c:v>
                </c:pt>
                <c:pt idx="12">
                  <c:v>320</c:v>
                </c:pt>
                <c:pt idx="13">
                  <c:v>35</c:v>
                </c:pt>
                <c:pt idx="14">
                  <c:v>1</c:v>
                </c:pt>
                <c:pt idx="15">
                  <c:v>39</c:v>
                </c:pt>
                <c:pt idx="16">
                  <c:v>4</c:v>
                </c:pt>
              </c:numCache>
            </c:numRef>
          </c:val>
          <c:extLst>
            <c:ext xmlns:c16="http://schemas.microsoft.com/office/drawing/2014/chart" uri="{C3380CC4-5D6E-409C-BE32-E72D297353CC}">
              <c16:uniqueId val="{00000000-6AE7-4A3E-9666-E592921D3FA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PEM presentados en los juzgados de lo mercantil por cada 100.000 habitantes. </a:t>
            </a:r>
          </a:p>
          <a:p>
            <a:pPr>
              <a:defRPr/>
            </a:pPr>
            <a:r>
              <a:rPr lang="es-ES" sz="1100" b="1"/>
              <a:t>Primer trimestre de 2025</a:t>
            </a:r>
          </a:p>
        </c:rich>
      </c:tx>
      <c:layout>
        <c:manualLayout>
          <c:xMode val="edge"/>
          <c:yMode val="edge"/>
          <c:x val="0.126692539196347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'PEM presentados TSJ total'!$G$52:$G$68</c:f>
              <c:numCache>
                <c:formatCode>#,##0.0</c:formatCode>
                <c:ptCount val="17"/>
                <c:pt idx="0">
                  <c:v>1.7725206129376281</c:v>
                </c:pt>
                <c:pt idx="1">
                  <c:v>0.73986879166848551</c:v>
                </c:pt>
                <c:pt idx="2">
                  <c:v>2.0800337559763826</c:v>
                </c:pt>
                <c:pt idx="3">
                  <c:v>0.16236823817472121</c:v>
                </c:pt>
                <c:pt idx="4">
                  <c:v>1.3400311065887542</c:v>
                </c:pt>
                <c:pt idx="5">
                  <c:v>2.0309688906340178</c:v>
                </c:pt>
                <c:pt idx="6">
                  <c:v>1.4215936734064143</c:v>
                </c:pt>
                <c:pt idx="7">
                  <c:v>1.0929309700047471</c:v>
                </c:pt>
                <c:pt idx="8">
                  <c:v>0.67396958475111357</c:v>
                </c:pt>
                <c:pt idx="9">
                  <c:v>2.6695317133787717</c:v>
                </c:pt>
                <c:pt idx="10">
                  <c:v>0.85333859242747334</c:v>
                </c:pt>
                <c:pt idx="11">
                  <c:v>0.29565756644996199</c:v>
                </c:pt>
                <c:pt idx="12">
                  <c:v>4.5653840030085879</c:v>
                </c:pt>
                <c:pt idx="13">
                  <c:v>2.2314426850758564</c:v>
                </c:pt>
                <c:pt idx="14">
                  <c:v>0.14742021986251588</c:v>
                </c:pt>
                <c:pt idx="15">
                  <c:v>1.7506971365777193</c:v>
                </c:pt>
                <c:pt idx="16">
                  <c:v>1.2338671865360413</c:v>
                </c:pt>
              </c:numCache>
            </c:numRef>
          </c:val>
          <c:extLst>
            <c:ext xmlns:c16="http://schemas.microsoft.com/office/drawing/2014/chart" uri="{C3380CC4-5D6E-409C-BE32-E72D297353CC}">
              <c16:uniqueId val="{00000000-8835-4AF5-A860-7F7DA2F0A4B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aperturados en los J. de lo Mercantil. </a:t>
            </a:r>
          </a:p>
          <a:p>
            <a:pPr>
              <a:defRPr/>
            </a:pPr>
            <a:r>
              <a:rPr lang="es-ES" b="1" baseline="0"/>
              <a:t>Primer </a:t>
            </a:r>
            <a:r>
              <a:rPr lang="es-ES" b="1"/>
              <a:t>trimestre de 2024</a:t>
            </a:r>
          </a:p>
        </c:rich>
      </c:tx>
      <c:layout>
        <c:manualLayout>
          <c:xMode val="edge"/>
          <c:yMode val="edge"/>
          <c:x val="0.25713926928347908"/>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aperturados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aperturados TSJ'!$G$6:$G$22</c:f>
              <c:numCache>
                <c:formatCode>#,##0</c:formatCode>
                <c:ptCount val="17"/>
                <c:pt idx="0">
                  <c:v>67</c:v>
                </c:pt>
                <c:pt idx="1">
                  <c:v>7</c:v>
                </c:pt>
                <c:pt idx="2">
                  <c:v>19</c:v>
                </c:pt>
                <c:pt idx="3">
                  <c:v>0</c:v>
                </c:pt>
                <c:pt idx="4">
                  <c:v>30</c:v>
                </c:pt>
                <c:pt idx="5">
                  <c:v>12</c:v>
                </c:pt>
                <c:pt idx="6">
                  <c:v>19</c:v>
                </c:pt>
                <c:pt idx="7">
                  <c:v>8</c:v>
                </c:pt>
                <c:pt idx="8">
                  <c:v>60</c:v>
                </c:pt>
                <c:pt idx="9">
                  <c:v>84</c:v>
                </c:pt>
                <c:pt idx="10">
                  <c:v>2</c:v>
                </c:pt>
                <c:pt idx="11">
                  <c:v>3</c:v>
                </c:pt>
                <c:pt idx="12">
                  <c:v>251</c:v>
                </c:pt>
                <c:pt idx="13">
                  <c:v>34</c:v>
                </c:pt>
                <c:pt idx="14">
                  <c:v>0</c:v>
                </c:pt>
                <c:pt idx="15">
                  <c:v>34</c:v>
                </c:pt>
                <c:pt idx="16" formatCode="General">
                  <c:v>3</c:v>
                </c:pt>
              </c:numCache>
            </c:numRef>
          </c:val>
          <c:extLst>
            <c:ext xmlns:c16="http://schemas.microsoft.com/office/drawing/2014/chart" uri="{C3380CC4-5D6E-409C-BE32-E72D297353CC}">
              <c16:uniqueId val="{00000000-4C57-4B8E-B9A8-FF81BFFE45D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de</a:t>
            </a:r>
            <a:r>
              <a:rPr lang="es-ES" b="1" baseline="0"/>
              <a:t> continuación</a:t>
            </a:r>
            <a:r>
              <a:rPr lang="es-ES" b="1"/>
              <a:t>.</a:t>
            </a:r>
            <a:r>
              <a:rPr lang="es-ES" b="1" baseline="0"/>
              <a:t> Primer</a:t>
            </a:r>
            <a:r>
              <a:rPr lang="es-ES" b="1"/>
              <a:t> trimestre de 2025</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de continuación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de continuación TSJ'!$G$6:$G$22</c:f>
              <c:numCache>
                <c:formatCode>General</c:formatCode>
                <c:ptCount val="17"/>
                <c:pt idx="0">
                  <c:v>4</c:v>
                </c:pt>
                <c:pt idx="1">
                  <c:v>2</c:v>
                </c:pt>
                <c:pt idx="2">
                  <c:v>3</c:v>
                </c:pt>
                <c:pt idx="3">
                  <c:v>0</c:v>
                </c:pt>
                <c:pt idx="4">
                  <c:v>5</c:v>
                </c:pt>
                <c:pt idx="5">
                  <c:v>0</c:v>
                </c:pt>
                <c:pt idx="6">
                  <c:v>11</c:v>
                </c:pt>
                <c:pt idx="7">
                  <c:v>1</c:v>
                </c:pt>
                <c:pt idx="8">
                  <c:v>2</c:v>
                </c:pt>
                <c:pt idx="9">
                  <c:v>1</c:v>
                </c:pt>
                <c:pt idx="10">
                  <c:v>0</c:v>
                </c:pt>
                <c:pt idx="11">
                  <c:v>1</c:v>
                </c:pt>
                <c:pt idx="12">
                  <c:v>35</c:v>
                </c:pt>
                <c:pt idx="13">
                  <c:v>2</c:v>
                </c:pt>
                <c:pt idx="14">
                  <c:v>0</c:v>
                </c:pt>
                <c:pt idx="15">
                  <c:v>1</c:v>
                </c:pt>
                <c:pt idx="16">
                  <c:v>1</c:v>
                </c:pt>
              </c:numCache>
            </c:numRef>
          </c:val>
          <c:extLst>
            <c:ext xmlns:c16="http://schemas.microsoft.com/office/drawing/2014/chart" uri="{C3380CC4-5D6E-409C-BE32-E72D297353CC}">
              <c16:uniqueId val="{00000000-A6AB-4BD6-99EB-6ABFCD6A06A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1"/>
        <c:axPos val="l"/>
        <c:numFmt formatCode="General" sourceLinked="1"/>
        <c:majorTickMark val="out"/>
        <c:minorTickMark val="none"/>
        <c:tickLblPos val="nextTo"/>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PEM de</a:t>
            </a:r>
            <a:r>
              <a:rPr lang="es-ES" b="1" baseline="0"/>
              <a:t> liquidación</a:t>
            </a:r>
            <a:r>
              <a:rPr lang="es-ES" b="1"/>
              <a:t>.</a:t>
            </a:r>
            <a:r>
              <a:rPr lang="es-ES" b="1" baseline="0"/>
              <a:t> Primer</a:t>
            </a:r>
            <a:r>
              <a:rPr lang="es-ES" b="1"/>
              <a:t> trimestre de 2025</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'PEM de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'PEM de liquidación TSJ'!$G$6:$G$22</c:f>
              <c:numCache>
                <c:formatCode>General</c:formatCode>
                <c:ptCount val="17"/>
                <c:pt idx="0">
                  <c:v>67</c:v>
                </c:pt>
                <c:pt idx="1">
                  <c:v>5</c:v>
                </c:pt>
                <c:pt idx="2">
                  <c:v>16</c:v>
                </c:pt>
                <c:pt idx="3">
                  <c:v>0</c:v>
                </c:pt>
                <c:pt idx="4">
                  <c:v>25</c:v>
                </c:pt>
                <c:pt idx="5">
                  <c:v>12</c:v>
                </c:pt>
                <c:pt idx="6">
                  <c:v>9</c:v>
                </c:pt>
                <c:pt idx="7">
                  <c:v>7</c:v>
                </c:pt>
                <c:pt idx="8">
                  <c:v>59</c:v>
                </c:pt>
                <c:pt idx="9">
                  <c:v>83</c:v>
                </c:pt>
                <c:pt idx="10">
                  <c:v>2</c:v>
                </c:pt>
                <c:pt idx="11">
                  <c:v>5</c:v>
                </c:pt>
                <c:pt idx="12">
                  <c:v>217</c:v>
                </c:pt>
                <c:pt idx="13">
                  <c:v>33</c:v>
                </c:pt>
                <c:pt idx="14">
                  <c:v>0</c:v>
                </c:pt>
                <c:pt idx="15">
                  <c:v>33</c:v>
                </c:pt>
                <c:pt idx="16">
                  <c:v>2</c:v>
                </c:pt>
              </c:numCache>
            </c:numRef>
          </c:val>
          <c:extLst>
            <c:ext xmlns:c16="http://schemas.microsoft.com/office/drawing/2014/chart" uri="{C3380CC4-5D6E-409C-BE32-E72D297353CC}">
              <c16:uniqueId val="{00000000-7D78-42BC-98A3-D0DC285D129C}"/>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1"/>
        <c:axPos val="l"/>
        <c:numFmt formatCode="General" sourceLinked="1"/>
        <c:majorTickMark val="none"/>
        <c:minorTickMark val="none"/>
        <c:tickLblPos val="nextTo"/>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Primer 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702427569592061E-2"/>
          <c:y val="0.16871190231256286"/>
          <c:w val="0.96311530714186622"/>
          <c:h val="0.552165679577180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TSJ'!$G$6:$G$22</c:f>
              <c:numCache>
                <c:formatCode>#,##0</c:formatCode>
                <c:ptCount val="17"/>
                <c:pt idx="0">
                  <c:v>6617</c:v>
                </c:pt>
                <c:pt idx="1">
                  <c:v>780</c:v>
                </c:pt>
                <c:pt idx="2">
                  <c:v>702</c:v>
                </c:pt>
                <c:pt idx="3">
                  <c:v>640</c:v>
                </c:pt>
                <c:pt idx="4">
                  <c:v>2780</c:v>
                </c:pt>
                <c:pt idx="5">
                  <c:v>325</c:v>
                </c:pt>
                <c:pt idx="6">
                  <c:v>1612</c:v>
                </c:pt>
                <c:pt idx="7">
                  <c:v>1146</c:v>
                </c:pt>
                <c:pt idx="8">
                  <c:v>7745</c:v>
                </c:pt>
                <c:pt idx="9">
                  <c:v>5353</c:v>
                </c:pt>
                <c:pt idx="10">
                  <c:v>545</c:v>
                </c:pt>
                <c:pt idx="11">
                  <c:v>1595</c:v>
                </c:pt>
                <c:pt idx="12">
                  <c:v>7721</c:v>
                </c:pt>
                <c:pt idx="13">
                  <c:v>1572</c:v>
                </c:pt>
                <c:pt idx="14">
                  <c:v>327</c:v>
                </c:pt>
                <c:pt idx="15">
                  <c:v>1478</c:v>
                </c:pt>
                <c:pt idx="16">
                  <c:v>178</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a:t>
            </a:r>
          </a:p>
          <a:p>
            <a:pPr>
              <a:defRPr/>
            </a:pPr>
            <a:r>
              <a:rPr lang="es-ES" sz="1400" b="1" baseline="0"/>
              <a:t>Primer t</a:t>
            </a:r>
            <a:r>
              <a:rPr lang="es-ES" sz="1400" b="1"/>
              <a:t>rimestre de 2025</a:t>
            </a:r>
          </a:p>
        </c:rich>
      </c:tx>
      <c:layout>
        <c:manualLayout>
          <c:xMode val="edge"/>
          <c:yMode val="edge"/>
          <c:x val="0.14799804436210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86887933010986E-2"/>
          <c:y val="0.20493790080363666"/>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TSJ'!$G$53:$G$69</c:f>
              <c:numCache>
                <c:formatCode>#,##0.0</c:formatCode>
                <c:ptCount val="17"/>
                <c:pt idx="0">
                  <c:v>75.184415998771058</c:v>
                </c:pt>
                <c:pt idx="1">
                  <c:v>57.709765750141869</c:v>
                </c:pt>
                <c:pt idx="2">
                  <c:v>69.532556985496228</c:v>
                </c:pt>
                <c:pt idx="3">
                  <c:v>51.957836215910788</c:v>
                </c:pt>
                <c:pt idx="4">
                  <c:v>124.17621587722455</c:v>
                </c:pt>
                <c:pt idx="5">
                  <c:v>55.005407454671314</c:v>
                </c:pt>
                <c:pt idx="6">
                  <c:v>67.400264750915881</c:v>
                </c:pt>
                <c:pt idx="7">
                  <c:v>54.456473548932181</c:v>
                </c:pt>
                <c:pt idx="8">
                  <c:v>96.664711738840282</c:v>
                </c:pt>
                <c:pt idx="9">
                  <c:v>100.63382578673638</c:v>
                </c:pt>
                <c:pt idx="10">
                  <c:v>51.674392541441442</c:v>
                </c:pt>
                <c:pt idx="11">
                  <c:v>58.946727310961172</c:v>
                </c:pt>
                <c:pt idx="12">
                  <c:v>110.15415589759158</c:v>
                </c:pt>
                <c:pt idx="13">
                  <c:v>100.22365431254988</c:v>
                </c:pt>
                <c:pt idx="14">
                  <c:v>48.206411895042699</c:v>
                </c:pt>
                <c:pt idx="15">
                  <c:v>66.346932509278702</c:v>
                </c:pt>
                <c:pt idx="16">
                  <c:v>54.907089800853832</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Primer 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664855704225787E-2"/>
          <c:y val="0.20098121976897065"/>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TSJ'!$G$6:$G$22</c:f>
              <c:numCache>
                <c:formatCode>#,##0</c:formatCode>
                <c:ptCount val="17"/>
                <c:pt idx="0">
                  <c:v>5954</c:v>
                </c:pt>
                <c:pt idx="1">
                  <c:v>877</c:v>
                </c:pt>
                <c:pt idx="2">
                  <c:v>1251</c:v>
                </c:pt>
                <c:pt idx="3">
                  <c:v>744</c:v>
                </c:pt>
                <c:pt idx="4">
                  <c:v>2309</c:v>
                </c:pt>
                <c:pt idx="5">
                  <c:v>524</c:v>
                </c:pt>
                <c:pt idx="6">
                  <c:v>2124</c:v>
                </c:pt>
                <c:pt idx="7">
                  <c:v>1203</c:v>
                </c:pt>
                <c:pt idx="8">
                  <c:v>4579</c:v>
                </c:pt>
                <c:pt idx="9">
                  <c:v>3312</c:v>
                </c:pt>
                <c:pt idx="10">
                  <c:v>559</c:v>
                </c:pt>
                <c:pt idx="11">
                  <c:v>2851</c:v>
                </c:pt>
                <c:pt idx="12">
                  <c:v>5857</c:v>
                </c:pt>
                <c:pt idx="13">
                  <c:v>858</c:v>
                </c:pt>
                <c:pt idx="14">
                  <c:v>357</c:v>
                </c:pt>
                <c:pt idx="15">
                  <c:v>2517</c:v>
                </c:pt>
                <c:pt idx="16">
                  <c:v>270</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baseline="0"/>
              <a:t>Primer trimestre </a:t>
            </a:r>
            <a:r>
              <a:rPr lang="es-ES" sz="1400" b="1"/>
              <a:t>de 2025</a:t>
            </a:r>
          </a:p>
        </c:rich>
      </c:tx>
      <c:layout>
        <c:manualLayout>
          <c:xMode val="edge"/>
          <c:yMode val="edge"/>
          <c:x val="0.15931600576006233"/>
          <c:y val="3.81446588093986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370435670924E-2"/>
          <c:y val="0.28898235262141964"/>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TSJ'!$G$52:$G$68</c:f>
              <c:numCache>
                <c:formatCode>#,##0.0</c:formatCode>
                <c:ptCount val="17"/>
                <c:pt idx="0">
                  <c:v>67.651203393786133</c:v>
                </c:pt>
                <c:pt idx="1">
                  <c:v>64.886493029326175</c:v>
                </c:pt>
                <c:pt idx="2">
                  <c:v>123.91058232030737</c:v>
                </c:pt>
                <c:pt idx="3">
                  <c:v>60.400984600996289</c:v>
                </c:pt>
                <c:pt idx="4">
                  <c:v>103.13772750378114</c:v>
                </c:pt>
                <c:pt idx="5">
                  <c:v>88.685641557685443</c:v>
                </c:pt>
                <c:pt idx="6">
                  <c:v>88.807793009271293</c:v>
                </c:pt>
                <c:pt idx="7">
                  <c:v>57.165041605030908</c:v>
                </c:pt>
                <c:pt idx="8">
                  <c:v>57.150124603247214</c:v>
                </c:pt>
                <c:pt idx="9">
                  <c:v>62.264007286693605</c:v>
                </c:pt>
                <c:pt idx="10">
                  <c:v>53.001808129661953</c:v>
                </c:pt>
                <c:pt idx="11">
                  <c:v>105.36496524360521</c:v>
                </c:pt>
                <c:pt idx="12">
                  <c:v>83.560794080066557</c:v>
                </c:pt>
                <c:pt idx="13">
                  <c:v>54.702223537002425</c:v>
                </c:pt>
                <c:pt idx="14">
                  <c:v>52.62901849091817</c:v>
                </c:pt>
                <c:pt idx="15">
                  <c:v>112.98729981451588</c:v>
                </c:pt>
                <c:pt idx="16">
                  <c:v>83.286035091182782</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Primer trimestre de 2025</a:t>
            </a:r>
          </a:p>
        </c:rich>
      </c:tx>
      <c:layout>
        <c:manualLayout>
          <c:xMode val="edge"/>
          <c:yMode val="edge"/>
          <c:x val="0.2689580270956024"/>
          <c:y val="3.018799683532381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7488522912043842E-2"/>
          <c:y val="0.19890894021022493"/>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'!$G$6:$G$22</c:f>
              <c:numCache>
                <c:formatCode>#,##0</c:formatCode>
                <c:ptCount val="17"/>
                <c:pt idx="0">
                  <c:v>1463</c:v>
                </c:pt>
                <c:pt idx="1">
                  <c:v>106</c:v>
                </c:pt>
                <c:pt idx="2">
                  <c:v>102</c:v>
                </c:pt>
                <c:pt idx="3">
                  <c:v>117</c:v>
                </c:pt>
                <c:pt idx="4">
                  <c:v>282</c:v>
                </c:pt>
                <c:pt idx="5">
                  <c:v>58</c:v>
                </c:pt>
                <c:pt idx="6">
                  <c:v>252</c:v>
                </c:pt>
                <c:pt idx="7">
                  <c:v>300</c:v>
                </c:pt>
                <c:pt idx="8">
                  <c:v>1226</c:v>
                </c:pt>
                <c:pt idx="9">
                  <c:v>762</c:v>
                </c:pt>
                <c:pt idx="10">
                  <c:v>134</c:v>
                </c:pt>
                <c:pt idx="11">
                  <c:v>225</c:v>
                </c:pt>
                <c:pt idx="12">
                  <c:v>609</c:v>
                </c:pt>
                <c:pt idx="13">
                  <c:v>264</c:v>
                </c:pt>
                <c:pt idx="14">
                  <c:v>37</c:v>
                </c:pt>
                <c:pt idx="15">
                  <c:v>153</c:v>
                </c:pt>
                <c:pt idx="16">
                  <c:v>30</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a:t>
            </a:r>
            <a:r>
              <a:rPr lang="es-ES" sz="1400" b="1" baseline="0"/>
              <a:t> </a:t>
            </a:r>
          </a:p>
          <a:p>
            <a:pPr>
              <a:defRPr/>
            </a:pPr>
            <a:r>
              <a:rPr lang="es-ES" sz="1400" b="1" baseline="0"/>
              <a:t>Primer</a:t>
            </a:r>
            <a:r>
              <a:rPr lang="es-ES" sz="1400" b="1"/>
              <a:t> trimestre de 2025</a:t>
            </a:r>
          </a:p>
        </c:rich>
      </c:tx>
      <c:layout>
        <c:manualLayout>
          <c:xMode val="edge"/>
          <c:yMode val="edge"/>
          <c:x val="0.16168249030599571"/>
          <c:y val="1.25222336371930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'!$G$52:$G$68</c:f>
              <c:numCache>
                <c:formatCode>#,##0.0</c:formatCode>
                <c:ptCount val="17"/>
                <c:pt idx="0">
                  <c:v>16.623061902100961</c:v>
                </c:pt>
                <c:pt idx="1">
                  <c:v>7.8426091916859466</c:v>
                </c:pt>
                <c:pt idx="2">
                  <c:v>10.103021100456715</c:v>
                </c:pt>
                <c:pt idx="3">
                  <c:v>9.4985419332211904</c:v>
                </c:pt>
                <c:pt idx="4">
                  <c:v>12.596292401934289</c:v>
                </c:pt>
                <c:pt idx="5">
                  <c:v>9.8163496380644197</c:v>
                </c:pt>
                <c:pt idx="6">
                  <c:v>10.536517814659307</c:v>
                </c:pt>
                <c:pt idx="7">
                  <c:v>14.255621347888006</c:v>
                </c:pt>
                <c:pt idx="8">
                  <c:v>15.301605757497505</c:v>
                </c:pt>
                <c:pt idx="9">
                  <c:v>14.325233560525522</c:v>
                </c:pt>
                <c:pt idx="10">
                  <c:v>12.705263487253491</c:v>
                </c:pt>
                <c:pt idx="11">
                  <c:v>8.3153690564051796</c:v>
                </c:pt>
                <c:pt idx="12">
                  <c:v>8.6884964307257189</c:v>
                </c:pt>
                <c:pt idx="13">
                  <c:v>16.831453396000747</c:v>
                </c:pt>
                <c:pt idx="14">
                  <c:v>5.4545481349130887</c:v>
                </c:pt>
                <c:pt idx="15">
                  <c:v>6.8681195358048983</c:v>
                </c:pt>
                <c:pt idx="16">
                  <c:v>9.2540038990203097</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Primer trimestre de 2024</a:t>
            </a:r>
          </a:p>
        </c:rich>
      </c:tx>
      <c:layout>
        <c:manualLayout>
          <c:xMode val="edge"/>
          <c:yMode val="edge"/>
          <c:x val="0.32438271604938274"/>
          <c:y val="2.18886804252657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072001416489605"/>
          <c:y val="0.17143357080364957"/>
          <c:w val="0.88354872307628218"/>
          <c:h val="0.50817572803399569"/>
        </c:manualLayout>
      </c:layout>
      <c:barChart>
        <c:barDir val="col"/>
        <c:grouping val="clustered"/>
        <c:varyColors val="0"/>
        <c:ser>
          <c:idx val="0"/>
          <c:order val="0"/>
          <c:spPr>
            <a:solidFill>
              <a:schemeClr val="accent1"/>
            </a:solidFill>
            <a:ln>
              <a:noFill/>
            </a:ln>
            <a:effectLst/>
          </c:spPr>
          <c:invertIfNegative val="0"/>
          <c:dLbls>
            <c:dLbl>
              <c:idx val="0"/>
              <c:layout>
                <c:manualLayout>
                  <c:x val="-1.212508038859047E-17"/>
                  <c:y val="1.269841269841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7-4CEC-AC66-6FF948EE0E45}"/>
                </c:ext>
              </c:extLst>
            </c:dLbl>
            <c:dLbl>
              <c:idx val="7"/>
              <c:layout>
                <c:manualLayout>
                  <c:x val="0"/>
                  <c:y val="-3.8077106139933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80-495E-B354-D898E207E483}"/>
                </c:ext>
              </c:extLst>
            </c:dLbl>
            <c:dLbl>
              <c:idx val="8"/>
              <c:layout>
                <c:manualLayout>
                  <c:x val="-1.17696511139134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F-4C8D-A1DD-1044156A1C3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'!$G$6:$G$22</c:f>
              <c:numCache>
                <c:formatCode>#,##0</c:formatCode>
                <c:ptCount val="17"/>
                <c:pt idx="0">
                  <c:v>97450</c:v>
                </c:pt>
                <c:pt idx="1">
                  <c:v>8061</c:v>
                </c:pt>
                <c:pt idx="2">
                  <c:v>10559</c:v>
                </c:pt>
                <c:pt idx="3">
                  <c:v>13871</c:v>
                </c:pt>
                <c:pt idx="4">
                  <c:v>32029</c:v>
                </c:pt>
                <c:pt idx="5">
                  <c:v>3910</c:v>
                </c:pt>
                <c:pt idx="6">
                  <c:v>19391</c:v>
                </c:pt>
                <c:pt idx="7">
                  <c:v>19058</c:v>
                </c:pt>
                <c:pt idx="8">
                  <c:v>87684</c:v>
                </c:pt>
                <c:pt idx="9">
                  <c:v>52333</c:v>
                </c:pt>
                <c:pt idx="10">
                  <c:v>9840</c:v>
                </c:pt>
                <c:pt idx="11">
                  <c:v>23967</c:v>
                </c:pt>
                <c:pt idx="12">
                  <c:v>80608</c:v>
                </c:pt>
                <c:pt idx="13">
                  <c:v>13548</c:v>
                </c:pt>
                <c:pt idx="14">
                  <c:v>3762</c:v>
                </c:pt>
                <c:pt idx="15">
                  <c:v>9473</c:v>
                </c:pt>
                <c:pt idx="16">
                  <c:v>2974</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Primer trimestre de 2025</a:t>
            </a:r>
          </a:p>
        </c:rich>
      </c:tx>
      <c:layout>
        <c:manualLayout>
          <c:xMode val="edge"/>
          <c:yMode val="edge"/>
          <c:x val="0.18084664894595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647188979053459E-2"/>
          <c:y val="0.24069322870188117"/>
          <c:w val="0.95008659819969865"/>
          <c:h val="0.69935492487822171"/>
        </c:manualLayout>
      </c:layout>
      <c:barChart>
        <c:barDir val="col"/>
        <c:grouping val="clustered"/>
        <c:varyColors val="0"/>
        <c:ser>
          <c:idx val="0"/>
          <c:order val="0"/>
          <c:spPr>
            <a:solidFill>
              <a:schemeClr val="accent1"/>
            </a:solidFill>
            <a:ln>
              <a:noFill/>
            </a:ln>
            <a:effectLst/>
          </c:spPr>
          <c:invertIfNegative val="0"/>
          <c:dLbls>
            <c:dLbl>
              <c:idx val="4"/>
              <c:layout>
                <c:manualLayout>
                  <c:x val="-1.5168752370117557E-3"/>
                  <c:y val="1.036269148200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B-4C91-A96D-2CFCB75F2D1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'!$G$53:$G$69</c:f>
              <c:numCache>
                <c:formatCode>#,##0.0</c:formatCode>
                <c:ptCount val="17"/>
                <c:pt idx="0">
                  <c:v>1107.2572675049478</c:v>
                </c:pt>
                <c:pt idx="1">
                  <c:v>596.40823296396616</c:v>
                </c:pt>
                <c:pt idx="2">
                  <c:v>1045.8607823502202</c:v>
                </c:pt>
                <c:pt idx="3">
                  <c:v>1126.1049158607791</c:v>
                </c:pt>
                <c:pt idx="4">
                  <c:v>1430.661877097707</c:v>
                </c:pt>
                <c:pt idx="5">
                  <c:v>661.75736353158413</c:v>
                </c:pt>
                <c:pt idx="6">
                  <c:v>810.76832120658185</c:v>
                </c:pt>
                <c:pt idx="7">
                  <c:v>905.61210549349869</c:v>
                </c:pt>
                <c:pt idx="8">
                  <c:v>1094.376834616975</c:v>
                </c:pt>
                <c:pt idx="9">
                  <c:v>983.83523349472728</c:v>
                </c:pt>
                <c:pt idx="10">
                  <c:v>932.98352772070416</c:v>
                </c:pt>
                <c:pt idx="11">
                  <c:v>885.75311188827993</c:v>
                </c:pt>
                <c:pt idx="12">
                  <c:v>1150.0202303578633</c:v>
                </c:pt>
                <c:pt idx="13">
                  <c:v>863.75958564022005</c:v>
                </c:pt>
                <c:pt idx="14">
                  <c:v>554.59486712278488</c:v>
                </c:pt>
                <c:pt idx="15">
                  <c:v>425.23984550771115</c:v>
                </c:pt>
                <c:pt idx="16">
                  <c:v>917.38025318954669</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Primer trimestre de 2025</a:t>
            </a:r>
          </a:p>
        </c:rich>
      </c:tx>
      <c:layout>
        <c:manualLayout>
          <c:xMode val="edge"/>
          <c:yMode val="edge"/>
          <c:x val="0.3487764473227829"/>
          <c:y val="2.493177714487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827537820608941E-2"/>
          <c:y val="0.16400315208825847"/>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TSJ'!$G$6:$G$22</c:f>
              <c:numCache>
                <c:formatCode>#,##0</c:formatCode>
                <c:ptCount val="17"/>
                <c:pt idx="0">
                  <c:v>1125</c:v>
                </c:pt>
                <c:pt idx="1">
                  <c:v>183</c:v>
                </c:pt>
                <c:pt idx="2">
                  <c:v>182</c:v>
                </c:pt>
                <c:pt idx="3">
                  <c:v>272</c:v>
                </c:pt>
                <c:pt idx="4">
                  <c:v>470</c:v>
                </c:pt>
                <c:pt idx="5">
                  <c:v>67</c:v>
                </c:pt>
                <c:pt idx="6">
                  <c:v>263</c:v>
                </c:pt>
                <c:pt idx="7">
                  <c:v>240</c:v>
                </c:pt>
                <c:pt idx="8">
                  <c:v>2069</c:v>
                </c:pt>
                <c:pt idx="9">
                  <c:v>794</c:v>
                </c:pt>
                <c:pt idx="10">
                  <c:v>76</c:v>
                </c:pt>
                <c:pt idx="11">
                  <c:v>313</c:v>
                </c:pt>
                <c:pt idx="12">
                  <c:v>702</c:v>
                </c:pt>
                <c:pt idx="13">
                  <c:v>230</c:v>
                </c:pt>
                <c:pt idx="14">
                  <c:v>42</c:v>
                </c:pt>
                <c:pt idx="15">
                  <c:v>257</c:v>
                </c:pt>
                <c:pt idx="16">
                  <c:v>49</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Primer </a:t>
            </a:r>
            <a:r>
              <a:rPr lang="es-ES" sz="1400" b="1"/>
              <a:t>trimestre de 2025</a:t>
            </a:r>
          </a:p>
        </c:rich>
      </c:tx>
      <c:layout>
        <c:manualLayout>
          <c:xMode val="edge"/>
          <c:yMode val="edge"/>
          <c:x val="0.18257434198165576"/>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59727885612652E-2"/>
          <c:y val="0.17843941659191334"/>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TSJ'!$G$54:$G$70</c:f>
              <c:numCache>
                <c:formatCode>#,##0.0</c:formatCode>
                <c:ptCount val="17"/>
                <c:pt idx="0">
                  <c:v>12.782600574069432</c:v>
                </c:pt>
                <c:pt idx="1">
                  <c:v>13.539598887533284</c:v>
                </c:pt>
                <c:pt idx="2">
                  <c:v>18.026959218461982</c:v>
                </c:pt>
                <c:pt idx="3">
                  <c:v>22.082080391762087</c:v>
                </c:pt>
                <c:pt idx="4">
                  <c:v>20.993820669890482</c:v>
                </c:pt>
                <c:pt idx="5">
                  <c:v>11.339576306039932</c:v>
                </c:pt>
                <c:pt idx="6">
                  <c:v>10.996445179584912</c:v>
                </c:pt>
                <c:pt idx="7">
                  <c:v>11.404497078310404</c:v>
                </c:pt>
                <c:pt idx="8">
                  <c:v>25.823019830556557</c:v>
                </c:pt>
                <c:pt idx="9">
                  <c:v>14.926818171991162</c:v>
                </c:pt>
                <c:pt idx="10">
                  <c:v>7.2059703360542198</c:v>
                </c:pt>
                <c:pt idx="11">
                  <c:v>11.567602287354763</c:v>
                </c:pt>
                <c:pt idx="12">
                  <c:v>10.01531115660009</c:v>
                </c:pt>
                <c:pt idx="13">
                  <c:v>14.663766216212769</c:v>
                </c:pt>
                <c:pt idx="14">
                  <c:v>6.1916492342256682</c:v>
                </c:pt>
                <c:pt idx="15">
                  <c:v>11.536645233345483</c:v>
                </c:pt>
                <c:pt idx="16">
                  <c:v>15.114873035066505</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a:t>
            </a:r>
          </a:p>
          <a:p>
            <a:pPr>
              <a:defRPr sz="1200"/>
            </a:pPr>
            <a:r>
              <a:rPr lang="es-ES" sz="1400" b="1" baseline="0"/>
              <a:t>Primer </a:t>
            </a:r>
            <a:r>
              <a:rPr lang="es-ES" sz="1400" b="1"/>
              <a:t>trimestre de 2025</a:t>
            </a:r>
          </a:p>
        </c:rich>
      </c:tx>
      <c:layout>
        <c:manualLayout>
          <c:xMode val="edge"/>
          <c:yMode val="edge"/>
          <c:x val="0.14509803921568629"/>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461998804468E-2"/>
          <c:y val="0.23019741777342384"/>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TSJ'!$G$6:$G$22</c:f>
              <c:numCache>
                <c:formatCode>#,##0</c:formatCode>
                <c:ptCount val="17"/>
                <c:pt idx="0">
                  <c:v>240</c:v>
                </c:pt>
                <c:pt idx="1">
                  <c:v>22</c:v>
                </c:pt>
                <c:pt idx="2">
                  <c:v>22</c:v>
                </c:pt>
                <c:pt idx="3">
                  <c:v>17</c:v>
                </c:pt>
                <c:pt idx="4">
                  <c:v>76</c:v>
                </c:pt>
                <c:pt idx="5">
                  <c:v>2</c:v>
                </c:pt>
                <c:pt idx="6">
                  <c:v>34</c:v>
                </c:pt>
                <c:pt idx="7">
                  <c:v>54</c:v>
                </c:pt>
                <c:pt idx="8">
                  <c:v>315</c:v>
                </c:pt>
                <c:pt idx="9">
                  <c:v>154</c:v>
                </c:pt>
                <c:pt idx="10">
                  <c:v>17</c:v>
                </c:pt>
                <c:pt idx="11">
                  <c:v>32</c:v>
                </c:pt>
                <c:pt idx="12">
                  <c:v>68</c:v>
                </c:pt>
                <c:pt idx="13">
                  <c:v>84</c:v>
                </c:pt>
                <c:pt idx="14">
                  <c:v>8</c:v>
                </c:pt>
                <c:pt idx="15">
                  <c:v>35</c:v>
                </c:pt>
                <c:pt idx="16">
                  <c:v>9</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r>
              <a:rPr lang="es-ES" sz="1400" b="1" baseline="0"/>
              <a:t> Primer </a:t>
            </a:r>
            <a:r>
              <a:rPr lang="es-ES" sz="1400" b="1"/>
              <a:t>trimestre de 2025</a:t>
            </a:r>
          </a:p>
        </c:rich>
      </c:tx>
      <c:layout>
        <c:manualLayout>
          <c:xMode val="edge"/>
          <c:yMode val="edge"/>
          <c:x val="0.11783130291537605"/>
          <c:y val="2.3441755644418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045971590376346E-2"/>
          <c:y val="0.29236646466312127"/>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TSJ'!$G$54:$G$70</c:f>
              <c:numCache>
                <c:formatCode>#,##0.0</c:formatCode>
                <c:ptCount val="17"/>
                <c:pt idx="0">
                  <c:v>2.7269547891348123</c:v>
                </c:pt>
                <c:pt idx="1">
                  <c:v>1.6277113416706681</c:v>
                </c:pt>
                <c:pt idx="2">
                  <c:v>2.1790829824514484</c:v>
                </c:pt>
                <c:pt idx="3">
                  <c:v>1.3801300244851304</c:v>
                </c:pt>
                <c:pt idx="4">
                  <c:v>3.3947454700248438</c:v>
                </c:pt>
                <c:pt idx="5">
                  <c:v>0.33849481510566959</c:v>
                </c:pt>
                <c:pt idx="6">
                  <c:v>1.4215936734064143</c:v>
                </c:pt>
                <c:pt idx="7">
                  <c:v>2.5660118426198411</c:v>
                </c:pt>
                <c:pt idx="8">
                  <c:v>3.9314892443814964</c:v>
                </c:pt>
                <c:pt idx="9">
                  <c:v>2.8951259426783862</c:v>
                </c:pt>
                <c:pt idx="10">
                  <c:v>1.6118617856963384</c:v>
                </c:pt>
                <c:pt idx="11">
                  <c:v>1.182630265799848</c:v>
                </c:pt>
                <c:pt idx="12">
                  <c:v>0.97014410063932488</c:v>
                </c:pt>
                <c:pt idx="13">
                  <c:v>5.3554624441820557</c:v>
                </c:pt>
                <c:pt idx="14">
                  <c:v>1.1793617589001271</c:v>
                </c:pt>
                <c:pt idx="15">
                  <c:v>1.5711384559030814</c:v>
                </c:pt>
                <c:pt idx="16">
                  <c:v>2.7762011697060927</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Primer </a:t>
            </a:r>
            <a:r>
              <a:rPr lang="es-ES" b="1"/>
              <a:t>trimestre de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797821176307759E-2"/>
          <c:y val="0.1695603517186251"/>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TSJ'!$G$6:$G$22</c:f>
              <c:numCache>
                <c:formatCode>#,##0</c:formatCode>
                <c:ptCount val="17"/>
                <c:pt idx="0">
                  <c:v>807</c:v>
                </c:pt>
                <c:pt idx="1">
                  <c:v>149</c:v>
                </c:pt>
                <c:pt idx="2">
                  <c:v>147</c:v>
                </c:pt>
                <c:pt idx="3">
                  <c:v>249</c:v>
                </c:pt>
                <c:pt idx="4">
                  <c:v>372</c:v>
                </c:pt>
                <c:pt idx="5">
                  <c:v>61</c:v>
                </c:pt>
                <c:pt idx="6">
                  <c:v>212</c:v>
                </c:pt>
                <c:pt idx="7">
                  <c:v>167</c:v>
                </c:pt>
                <c:pt idx="8">
                  <c:v>1542</c:v>
                </c:pt>
                <c:pt idx="9">
                  <c:v>591</c:v>
                </c:pt>
                <c:pt idx="10">
                  <c:v>54</c:v>
                </c:pt>
                <c:pt idx="11">
                  <c:v>268</c:v>
                </c:pt>
                <c:pt idx="12">
                  <c:v>614</c:v>
                </c:pt>
                <c:pt idx="13">
                  <c:v>129</c:v>
                </c:pt>
                <c:pt idx="14">
                  <c:v>33</c:v>
                </c:pt>
                <c:pt idx="15">
                  <c:v>213</c:v>
                </c:pt>
                <c:pt idx="16">
                  <c:v>36</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a:t>
            </a:r>
            <a:r>
              <a:rPr lang="es-ES" sz="1400" b="1" baseline="0"/>
              <a:t> Primer</a:t>
            </a:r>
            <a:r>
              <a:rPr lang="es-ES" sz="1400" b="1"/>
              <a:t> trimestre de 2025</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25471789331E-2"/>
          <c:y val="0.1938707018535866"/>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'Lanzamientos L.A.U  TSJ'!$B$54:$B$70</c15:sqref>
                  </c15:fullRef>
                </c:ext>
              </c:extLst>
              <c:f>('Lanzamientos L.A.U  TSJ'!$B$54,'Lanzamientos L.A.U  TSJ'!$B$56:$B$70)</c:f>
              <c:strCache>
                <c:ptCount val="16"/>
                <c:pt idx="0">
                  <c:v>ANDALUCÍA</c:v>
                </c:pt>
                <c:pt idx="1">
                  <c:v>ASTURIAS, PRINCIPADO</c:v>
                </c:pt>
                <c:pt idx="2">
                  <c:v>ILLES BALEARS</c:v>
                </c:pt>
                <c:pt idx="3">
                  <c:v>CANARIAS</c:v>
                </c:pt>
                <c:pt idx="4">
                  <c:v>CANTABRIA</c:v>
                </c:pt>
                <c:pt idx="5">
                  <c:v>CASTILLA - LEÓN</c:v>
                </c:pt>
                <c:pt idx="6">
                  <c:v>CASTILLA - LA MANCHA</c:v>
                </c:pt>
                <c:pt idx="7">
                  <c:v>CATALUÑA</c:v>
                </c:pt>
                <c:pt idx="8">
                  <c:v>C. VALENCIANA</c:v>
                </c:pt>
                <c:pt idx="9">
                  <c:v>EXTREMADURA</c:v>
                </c:pt>
                <c:pt idx="10">
                  <c:v>GALICIA</c:v>
                </c:pt>
                <c:pt idx="11">
                  <c:v>MADRID, COMUNIDAD</c:v>
                </c:pt>
                <c:pt idx="12">
                  <c:v>MURCIA, REGIÓN</c:v>
                </c:pt>
                <c:pt idx="13">
                  <c:v>NAVARRA, COM. FORAL</c:v>
                </c:pt>
                <c:pt idx="14">
                  <c:v>PAÍS VASCO</c:v>
                </c:pt>
                <c:pt idx="15">
                  <c:v>LA RIOJA</c:v>
                </c:pt>
              </c:strCache>
            </c:strRef>
          </c:cat>
          <c:val>
            <c:numRef>
              <c:extLst>
                <c:ext xmlns:c15="http://schemas.microsoft.com/office/drawing/2012/chart" uri="{02D57815-91ED-43cb-92C2-25804820EDAC}">
                  <c15:fullRef>
                    <c15:sqref>'Lanzamientos L.A.U  TSJ'!$G$54:$G$70</c15:sqref>
                  </c15:fullRef>
                </c:ext>
              </c:extLst>
              <c:f>('Lanzamientos L.A.U  TSJ'!$G$54,'Lanzamientos L.A.U  TSJ'!$G$56:$G$70)</c:f>
              <c:numCache>
                <c:formatCode>#,##0.0</c:formatCode>
                <c:ptCount val="16"/>
                <c:pt idx="0">
                  <c:v>9.1693854784658058</c:v>
                </c:pt>
                <c:pt idx="1">
                  <c:v>14.560236291834679</c:v>
                </c:pt>
                <c:pt idx="2">
                  <c:v>20.214845652752793</c:v>
                </c:pt>
                <c:pt idx="3">
                  <c:v>16.616385721700553</c:v>
                </c:pt>
                <c:pt idx="4">
                  <c:v>10.324091860722923</c:v>
                </c:pt>
                <c:pt idx="5">
                  <c:v>8.8640546694752889</c:v>
                </c:pt>
                <c:pt idx="6">
                  <c:v>7.935629216990991</c:v>
                </c:pt>
                <c:pt idx="7">
                  <c:v>19.245575920115133</c:v>
                </c:pt>
                <c:pt idx="8">
                  <c:v>11.110515793006014</c:v>
                </c:pt>
                <c:pt idx="9">
                  <c:v>5.1200315545648403</c:v>
                </c:pt>
                <c:pt idx="10">
                  <c:v>9.9045284760737271</c:v>
                </c:pt>
                <c:pt idx="11">
                  <c:v>8.7598305557727283</c:v>
                </c:pt>
                <c:pt idx="12">
                  <c:v>8.2244601821367276</c:v>
                </c:pt>
                <c:pt idx="13">
                  <c:v>4.8648672554630243</c:v>
                </c:pt>
                <c:pt idx="14">
                  <c:v>9.5614997459244666</c:v>
                </c:pt>
                <c:pt idx="15">
                  <c:v>11.104804678824371</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a:t>
            </a:r>
          </a:p>
          <a:p>
            <a:pPr>
              <a:defRPr/>
            </a:pPr>
            <a:r>
              <a:rPr lang="es-ES" sz="1400" b="1" baseline="0"/>
              <a:t>Primer </a:t>
            </a:r>
            <a:r>
              <a:rPr lang="es-ES" sz="1400" b="1"/>
              <a:t>trimestre de 2025</a:t>
            </a:r>
          </a:p>
        </c:rich>
      </c:tx>
      <c:layout>
        <c:manualLayout>
          <c:xMode val="edge"/>
          <c:yMode val="edge"/>
          <c:x val="0.19014184164479439"/>
          <c:y val="2.1563435957366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53396813770382E-2"/>
          <c:y val="0.18509111182104623"/>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TSJ'!$G$6:$G$22</c:f>
              <c:numCache>
                <c:formatCode>#,##0</c:formatCode>
                <c:ptCount val="17"/>
                <c:pt idx="0">
                  <c:v>78</c:v>
                </c:pt>
                <c:pt idx="1">
                  <c:v>12</c:v>
                </c:pt>
                <c:pt idx="2">
                  <c:v>13</c:v>
                </c:pt>
                <c:pt idx="3">
                  <c:v>6</c:v>
                </c:pt>
                <c:pt idx="4">
                  <c:v>22</c:v>
                </c:pt>
                <c:pt idx="5">
                  <c:v>4</c:v>
                </c:pt>
                <c:pt idx="6">
                  <c:v>17</c:v>
                </c:pt>
                <c:pt idx="7">
                  <c:v>19</c:v>
                </c:pt>
                <c:pt idx="8">
                  <c:v>212</c:v>
                </c:pt>
                <c:pt idx="9">
                  <c:v>49</c:v>
                </c:pt>
                <c:pt idx="10">
                  <c:v>5</c:v>
                </c:pt>
                <c:pt idx="11">
                  <c:v>13</c:v>
                </c:pt>
                <c:pt idx="12">
                  <c:v>20</c:v>
                </c:pt>
                <c:pt idx="13">
                  <c:v>17</c:v>
                </c:pt>
                <c:pt idx="14">
                  <c:v>1</c:v>
                </c:pt>
                <c:pt idx="15">
                  <c:v>9</c:v>
                </c:pt>
                <c:pt idx="16">
                  <c:v>4</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Primer trimestre de 2025</a:t>
            </a:r>
          </a:p>
        </c:rich>
      </c:tx>
      <c:layout>
        <c:manualLayout>
          <c:xMode val="edge"/>
          <c:yMode val="edge"/>
          <c:x val="0.12283439109393576"/>
          <c:y val="1.86165675621405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19237101813186E-2"/>
          <c:y val="0.16264756859635551"/>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TSJ'!$G$54:$G$70</c:f>
              <c:numCache>
                <c:formatCode>#,##0.0</c:formatCode>
                <c:ptCount val="17"/>
                <c:pt idx="0">
                  <c:v>0.88626030646881404</c:v>
                </c:pt>
                <c:pt idx="1">
                  <c:v>0.8878425500021826</c:v>
                </c:pt>
                <c:pt idx="2">
                  <c:v>1.2876399441758559</c:v>
                </c:pt>
                <c:pt idx="3">
                  <c:v>0.48710471452416365</c:v>
                </c:pt>
                <c:pt idx="4">
                  <c:v>0.98268947816508645</c:v>
                </c:pt>
                <c:pt idx="5">
                  <c:v>0.67698963021133918</c:v>
                </c:pt>
                <c:pt idx="6">
                  <c:v>0.71079683670320715</c:v>
                </c:pt>
                <c:pt idx="7">
                  <c:v>0.90285601869957377</c:v>
                </c:pt>
                <c:pt idx="8">
                  <c:v>2.6459546660599278</c:v>
                </c:pt>
                <c:pt idx="9">
                  <c:v>0.92117643630675938</c:v>
                </c:pt>
                <c:pt idx="10">
                  <c:v>0.47407699579304069</c:v>
                </c:pt>
                <c:pt idx="11">
                  <c:v>0.48044354548118823</c:v>
                </c:pt>
                <c:pt idx="12">
                  <c:v>0.28533650018803675</c:v>
                </c:pt>
                <c:pt idx="13">
                  <c:v>1.0838435898939873</c:v>
                </c:pt>
                <c:pt idx="14">
                  <c:v>0.14742021986251588</c:v>
                </c:pt>
                <c:pt idx="15">
                  <c:v>0.40400703151793521</c:v>
                </c:pt>
                <c:pt idx="16">
                  <c:v>1.2338671865360413</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p>
          <a:p>
            <a:pPr>
              <a:defRPr sz="1200"/>
            </a:pPr>
            <a:r>
              <a:rPr lang="es-ES" sz="1200" b="1"/>
              <a:t> Primer trimestre de 2025</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dLbl>
              <c:idx val="9"/>
              <c:layout>
                <c:manualLayout>
                  <c:x val="6.9691030333746216E-4"/>
                  <c:y val="6.6967219508649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3.987883443159098E-2"/>
                      <c:h val="7.5276679229476257E-2"/>
                    </c:manualLayout>
                  </c15:layout>
                </c:ext>
                <c:ext xmlns:c16="http://schemas.microsoft.com/office/drawing/2014/chart" uri="{C3380CC4-5D6E-409C-BE32-E72D297353CC}">
                  <c16:uniqueId val="{00000000-A1FB-4941-BE06-4E63725B3F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ocupas'!$G$52:$G$68</c:f>
              <c:numCache>
                <c:formatCode>#,##0.0</c:formatCode>
                <c:ptCount val="17"/>
                <c:pt idx="0">
                  <c:v>1.2612165899748506</c:v>
                </c:pt>
                <c:pt idx="1">
                  <c:v>0.29594751666739416</c:v>
                </c:pt>
                <c:pt idx="2">
                  <c:v>0.7923938118005267</c:v>
                </c:pt>
                <c:pt idx="3">
                  <c:v>3.0038124062323428</c:v>
                </c:pt>
                <c:pt idx="4">
                  <c:v>1.7420404385653807</c:v>
                </c:pt>
                <c:pt idx="5">
                  <c:v>0.33849481510566959</c:v>
                </c:pt>
                <c:pt idx="6">
                  <c:v>0.83623157259200842</c:v>
                </c:pt>
                <c:pt idx="7">
                  <c:v>2.0433057265306145</c:v>
                </c:pt>
                <c:pt idx="8">
                  <c:v>1.5226720248080716</c:v>
                </c:pt>
                <c:pt idx="9">
                  <c:v>1.3535653757976871</c:v>
                </c:pt>
                <c:pt idx="10">
                  <c:v>1.1377847899032978</c:v>
                </c:pt>
                <c:pt idx="11">
                  <c:v>0.8130583077373954</c:v>
                </c:pt>
                <c:pt idx="12">
                  <c:v>0.94161045062052129</c:v>
                </c:pt>
                <c:pt idx="13">
                  <c:v>1.0200880846061058</c:v>
                </c:pt>
                <c:pt idx="14">
                  <c:v>0.14742021986251588</c:v>
                </c:pt>
                <c:pt idx="15">
                  <c:v>0.76312439286721101</c:v>
                </c:pt>
                <c:pt idx="16">
                  <c:v>0</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Primer trimestre de 2025</a:t>
            </a:r>
          </a:p>
        </c:rich>
      </c:tx>
      <c:layout>
        <c:manualLayout>
          <c:xMode val="edge"/>
          <c:yMode val="edge"/>
          <c:x val="0.16101391007931723"/>
          <c:y val="1.5243994974561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ocupas'!$G$7:$G$23</c:f>
              <c:numCache>
                <c:formatCode>#,##0</c:formatCode>
                <c:ptCount val="17"/>
                <c:pt idx="0">
                  <c:v>111</c:v>
                </c:pt>
                <c:pt idx="1">
                  <c:v>4</c:v>
                </c:pt>
                <c:pt idx="2">
                  <c:v>8</c:v>
                </c:pt>
                <c:pt idx="3">
                  <c:v>37</c:v>
                </c:pt>
                <c:pt idx="4">
                  <c:v>39</c:v>
                </c:pt>
                <c:pt idx="5">
                  <c:v>2</c:v>
                </c:pt>
                <c:pt idx="6">
                  <c:v>20</c:v>
                </c:pt>
                <c:pt idx="7">
                  <c:v>43</c:v>
                </c:pt>
                <c:pt idx="8">
                  <c:v>122</c:v>
                </c:pt>
                <c:pt idx="9">
                  <c:v>72</c:v>
                </c:pt>
                <c:pt idx="10">
                  <c:v>12</c:v>
                </c:pt>
                <c:pt idx="11">
                  <c:v>22</c:v>
                </c:pt>
                <c:pt idx="12">
                  <c:v>66</c:v>
                </c:pt>
                <c:pt idx="13">
                  <c:v>16</c:v>
                </c:pt>
                <c:pt idx="14">
                  <c:v>1</c:v>
                </c:pt>
                <c:pt idx="15">
                  <c:v>17</c:v>
                </c:pt>
                <c:pt idx="16">
                  <c:v>0</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8.xml"/><Relationship Id="rId1"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0.xml"/><Relationship Id="rId1" Type="http://schemas.openxmlformats.org/officeDocument/2006/relationships/chart" Target="../charts/chart39.xml"/></Relationships>
</file>

<file path=xl/drawings/_rels/drawing2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2.xml"/><Relationship Id="rId1" Type="http://schemas.openxmlformats.org/officeDocument/2006/relationships/chart" Target="../charts/chart41.xml"/></Relationships>
</file>

<file path=xl/drawings/_rels/drawing2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6.xml"/><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1</xdr:col>
      <xdr:colOff>997721</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234</xdr:row>
      <xdr:rowOff>0</xdr:rowOff>
    </xdr:from>
    <xdr:to>
      <xdr:col>16</xdr:col>
      <xdr:colOff>771525</xdr:colOff>
      <xdr:row>252</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266700</xdr:colOff>
      <xdr:row>89</xdr:row>
      <xdr:rowOff>76200</xdr:rowOff>
    </xdr:from>
    <xdr:to>
      <xdr:col>17</xdr:col>
      <xdr:colOff>857250</xdr:colOff>
      <xdr:row>106</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157</xdr:row>
      <xdr:rowOff>638174</xdr:rowOff>
    </xdr:from>
    <xdr:to>
      <xdr:col>16</xdr:col>
      <xdr:colOff>866775</xdr:colOff>
      <xdr:row>174</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295</xdr:row>
      <xdr:rowOff>865</xdr:rowOff>
    </xdr:from>
    <xdr:to>
      <xdr:col>14</xdr:col>
      <xdr:colOff>1009650</xdr:colOff>
      <xdr:row>312</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181</xdr:row>
      <xdr:rowOff>104776</xdr:rowOff>
    </xdr:from>
    <xdr:to>
      <xdr:col>16</xdr:col>
      <xdr:colOff>857250</xdr:colOff>
      <xdr:row>200</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78</xdr:row>
      <xdr:rowOff>69273</xdr:rowOff>
    </xdr:from>
    <xdr:to>
      <xdr:col>16</xdr:col>
      <xdr:colOff>995795</xdr:colOff>
      <xdr:row>78</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155</xdr:row>
      <xdr:rowOff>161925</xdr:rowOff>
    </xdr:from>
    <xdr:to>
      <xdr:col>16</xdr:col>
      <xdr:colOff>943841</xdr:colOff>
      <xdr:row>155</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285</xdr:row>
      <xdr:rowOff>190500</xdr:rowOff>
    </xdr:from>
    <xdr:to>
      <xdr:col>15</xdr:col>
      <xdr:colOff>1013113</xdr:colOff>
      <xdr:row>285</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19050</xdr:rowOff>
    </xdr:from>
    <xdr:to>
      <xdr:col>21</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4770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85800" y="676275"/>
          <a:ext cx="16125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21</xdr:col>
      <xdr:colOff>9525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608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15239</xdr:colOff>
      <xdr:row>4</xdr:row>
      <xdr:rowOff>1904</xdr:rowOff>
    </xdr:from>
    <xdr:to>
      <xdr:col>19</xdr:col>
      <xdr:colOff>838200</xdr:colOff>
      <xdr:row>22</xdr:row>
      <xdr:rowOff>40005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50</xdr:row>
      <xdr:rowOff>13335</xdr:rowOff>
    </xdr:from>
    <xdr:to>
      <xdr:col>19</xdr:col>
      <xdr:colOff>731519</xdr:colOff>
      <xdr:row>67</xdr:row>
      <xdr:rowOff>146685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714372" y="11163300"/>
          <a:ext cx="1609725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28575</xdr:colOff>
      <xdr:row>1</xdr:row>
      <xdr:rowOff>419100</xdr:rowOff>
    </xdr:to>
    <xdr:sp macro="" textlink="">
      <xdr:nvSpPr>
        <xdr:cNvPr id="12" name="7 Pentágono">
          <a:hlinkClick xmlns:r="http://schemas.openxmlformats.org/officeDocument/2006/relationships" r:id="rId3"/>
          <a:extLst>
            <a:ext uri="{FF2B5EF4-FFF2-40B4-BE49-F238E27FC236}">
              <a16:creationId xmlns:a16="http://schemas.microsoft.com/office/drawing/2014/main" id="{678BE17A-5584-4B2E-8E50-30D78D5E5D22}"/>
            </a:ext>
          </a:extLst>
        </xdr:cNvPr>
        <xdr:cNvSpPr/>
      </xdr:nvSpPr>
      <xdr:spPr>
        <a:xfrm flipH="1">
          <a:off x="16802100" y="161925"/>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28575</xdr:rowOff>
    </xdr:from>
    <xdr:to>
      <xdr:col>20</xdr:col>
      <xdr:colOff>809625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87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2</xdr:row>
      <xdr:rowOff>28575</xdr:rowOff>
    </xdr:from>
    <xdr:to>
      <xdr:col>20</xdr:col>
      <xdr:colOff>800099</xdr:colOff>
      <xdr:row>3</xdr:row>
      <xdr:rowOff>9525</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704850" y="733425"/>
          <a:ext cx="174688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xdr:colOff>
      <xdr:row>4</xdr:row>
      <xdr:rowOff>3810</xdr:rowOff>
    </xdr:from>
    <xdr:to>
      <xdr:col>19</xdr:col>
      <xdr:colOff>727707</xdr:colOff>
      <xdr:row>21</xdr:row>
      <xdr:rowOff>198120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52</xdr:row>
      <xdr:rowOff>40007</xdr:rowOff>
    </xdr:from>
    <xdr:to>
      <xdr:col>19</xdr:col>
      <xdr:colOff>779145</xdr:colOff>
      <xdr:row>69</xdr:row>
      <xdr:rowOff>144781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21</xdr:col>
      <xdr:colOff>0</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714374" y="11401425"/>
          <a:ext cx="17068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0</xdr:rowOff>
    </xdr:from>
    <xdr:to>
      <xdr:col>20</xdr:col>
      <xdr:colOff>762000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714375" y="5905500"/>
          <a:ext cx="17011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natural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9" name="7 Pentágono">
          <a:hlinkClick xmlns:r="http://schemas.openxmlformats.org/officeDocument/2006/relationships" r:id="rId3"/>
          <a:extLst>
            <a:ext uri="{FF2B5EF4-FFF2-40B4-BE49-F238E27FC236}">
              <a16:creationId xmlns:a16="http://schemas.microsoft.com/office/drawing/2014/main" id="{9FD1CD9A-4C65-4763-AEFD-9CDCBB429768}"/>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1</xdr:row>
      <xdr:rowOff>66675</xdr:rowOff>
    </xdr:from>
    <xdr:to>
      <xdr:col>22</xdr:col>
      <xdr:colOff>815340</xdr:colOff>
      <xdr:row>1</xdr:row>
      <xdr:rowOff>676275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38174" y="272415"/>
          <a:ext cx="16811626" cy="609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47624</xdr:colOff>
      <xdr:row>3</xdr:row>
      <xdr:rowOff>0</xdr:rowOff>
    </xdr:from>
    <xdr:to>
      <xdr:col>23</xdr:col>
      <xdr:colOff>22860</xdr:colOff>
      <xdr:row>3</xdr:row>
      <xdr:rowOff>333375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756284" y="1295400"/>
          <a:ext cx="1674685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632459</xdr:colOff>
      <xdr:row>24</xdr:row>
      <xdr:rowOff>11430</xdr:rowOff>
    </xdr:from>
    <xdr:to>
      <xdr:col>23</xdr:col>
      <xdr:colOff>15240</xdr:colOff>
      <xdr:row>25</xdr:row>
      <xdr:rowOff>30480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32459" y="6579870"/>
          <a:ext cx="16863061" cy="36957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24764</xdr:colOff>
      <xdr:row>3</xdr:row>
      <xdr:rowOff>514351</xdr:rowOff>
    </xdr:from>
    <xdr:to>
      <xdr:col>23</xdr:col>
      <xdr:colOff>0</xdr:colOff>
      <xdr:row>21</xdr:row>
      <xdr:rowOff>200025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52</xdr:row>
      <xdr:rowOff>22859</xdr:rowOff>
    </xdr:from>
    <xdr:to>
      <xdr:col>20</xdr:col>
      <xdr:colOff>548640</xdr:colOff>
      <xdr:row>70</xdr:row>
      <xdr:rowOff>3810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28573</xdr:colOff>
      <xdr:row>48</xdr:row>
      <xdr:rowOff>152400</xdr:rowOff>
    </xdr:from>
    <xdr:to>
      <xdr:col>20</xdr:col>
      <xdr:colOff>676275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714373" y="1195387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419100</xdr:rowOff>
    </xdr:to>
    <xdr:sp macro="" textlink="">
      <xdr:nvSpPr>
        <xdr:cNvPr id="2" name="7 Pentágono">
          <a:hlinkClick xmlns:r="http://schemas.openxmlformats.org/officeDocument/2006/relationships" r:id="rId3"/>
          <a:extLst>
            <a:ext uri="{FF2B5EF4-FFF2-40B4-BE49-F238E27FC236}">
              <a16:creationId xmlns:a16="http://schemas.microsoft.com/office/drawing/2014/main" id="{746FB2AA-4751-4EB5-977E-6B9BE88528A9}"/>
            </a:ext>
          </a:extLst>
        </xdr:cNvPr>
        <xdr:cNvSpPr/>
      </xdr:nvSpPr>
      <xdr:spPr>
        <a:xfrm flipH="1">
          <a:off x="17480280" y="205740"/>
          <a:ext cx="90297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76203</xdr:colOff>
      <xdr:row>0</xdr:row>
      <xdr:rowOff>171450</xdr:rowOff>
    </xdr:from>
    <xdr:to>
      <xdr:col>20</xdr:col>
      <xdr:colOff>487681</xdr:colOff>
      <xdr:row>1</xdr:row>
      <xdr:rowOff>400050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84863" y="171450"/>
          <a:ext cx="17213578" cy="43434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76199</xdr:colOff>
      <xdr:row>1</xdr:row>
      <xdr:rowOff>476249</xdr:rowOff>
    </xdr:from>
    <xdr:to>
      <xdr:col>20</xdr:col>
      <xdr:colOff>518160</xdr:colOff>
      <xdr:row>3</xdr:row>
      <xdr:rowOff>171450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84859" y="681989"/>
          <a:ext cx="17244061" cy="64008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676275</xdr:colOff>
      <xdr:row>23</xdr:row>
      <xdr:rowOff>409575</xdr:rowOff>
    </xdr:from>
    <xdr:to>
      <xdr:col>20</xdr:col>
      <xdr:colOff>495300</xdr:colOff>
      <xdr:row>24</xdr:row>
      <xdr:rowOff>581025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76275" y="6246495"/>
          <a:ext cx="1732978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xdr:txBody>
    </xdr:sp>
    <xdr:clientData/>
  </xdr:twoCellAnchor>
  <xdr:twoCellAnchor>
    <xdr:from>
      <xdr:col>9</xdr:col>
      <xdr:colOff>17145</xdr:colOff>
      <xdr:row>4</xdr:row>
      <xdr:rowOff>36194</xdr:rowOff>
    </xdr:from>
    <xdr:to>
      <xdr:col>20</xdr:col>
      <xdr:colOff>434340</xdr:colOff>
      <xdr:row>22</xdr:row>
      <xdr:rowOff>64770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834390</xdr:colOff>
      <xdr:row>52</xdr:row>
      <xdr:rowOff>45722</xdr:rowOff>
    </xdr:from>
    <xdr:to>
      <xdr:col>20</xdr:col>
      <xdr:colOff>683895</xdr:colOff>
      <xdr:row>69</xdr:row>
      <xdr:rowOff>169545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20</xdr:col>
      <xdr:colOff>647700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27710" y="12039600"/>
          <a:ext cx="1743075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142876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9C996F25-29E0-4EC5-A843-79CEAFA2A3B0}"/>
            </a:ext>
          </a:extLst>
        </xdr:cNvPr>
        <xdr:cNvSpPr/>
      </xdr:nvSpPr>
      <xdr:spPr>
        <a:xfrm flipH="1">
          <a:off x="18356580" y="205740"/>
          <a:ext cx="98869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38101</xdr:colOff>
      <xdr:row>1</xdr:row>
      <xdr:rowOff>19050</xdr:rowOff>
    </xdr:from>
    <xdr:ext cx="16222980" cy="419100"/>
    <xdr:sp macro="" textlink="">
      <xdr:nvSpPr>
        <xdr:cNvPr id="2" name="1 Rectángulo redondeado">
          <a:extLst>
            <a:ext uri="{FF2B5EF4-FFF2-40B4-BE49-F238E27FC236}">
              <a16:creationId xmlns:a16="http://schemas.microsoft.com/office/drawing/2014/main" id="{22DEFA08-0EF8-433B-8A55-D0656EF740F2}"/>
            </a:ext>
          </a:extLst>
        </xdr:cNvPr>
        <xdr:cNvSpPr/>
      </xdr:nvSpPr>
      <xdr:spPr>
        <a:xfrm>
          <a:off x="800101" y="180975"/>
          <a:ext cx="1622298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2</xdr:row>
      <xdr:rowOff>9525</xdr:rowOff>
    </xdr:from>
    <xdr:ext cx="16232506" cy="333375"/>
    <xdr:sp macro="" textlink="">
      <xdr:nvSpPr>
        <xdr:cNvPr id="3" name="2 Rectángulo redondeado">
          <a:extLst>
            <a:ext uri="{FF2B5EF4-FFF2-40B4-BE49-F238E27FC236}">
              <a16:creationId xmlns:a16="http://schemas.microsoft.com/office/drawing/2014/main" id="{1AF36B02-0965-42D8-B41A-92D55F279238}"/>
            </a:ext>
          </a:extLst>
        </xdr:cNvPr>
        <xdr:cNvSpPr/>
      </xdr:nvSpPr>
      <xdr:spPr>
        <a:xfrm>
          <a:off x="790575" y="333375"/>
          <a:ext cx="1623250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xdr:colOff>
      <xdr:row>24</xdr:row>
      <xdr:rowOff>200025</xdr:rowOff>
    </xdr:from>
    <xdr:ext cx="16268700" cy="333375"/>
    <xdr:sp macro="" textlink="">
      <xdr:nvSpPr>
        <xdr:cNvPr id="4" name="3 Rectángulo redondeado">
          <a:extLst>
            <a:ext uri="{FF2B5EF4-FFF2-40B4-BE49-F238E27FC236}">
              <a16:creationId xmlns:a16="http://schemas.microsoft.com/office/drawing/2014/main" id="{227FD4C2-308B-495D-87C8-4B2E44518B74}"/>
            </a:ext>
          </a:extLst>
        </xdr:cNvPr>
        <xdr:cNvSpPr/>
      </xdr:nvSpPr>
      <xdr:spPr>
        <a:xfrm>
          <a:off x="762001" y="40481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9525</xdr:colOff>
      <xdr:row>3</xdr:row>
      <xdr:rowOff>152400</xdr:rowOff>
    </xdr:from>
    <xdr:to>
      <xdr:col>19</xdr:col>
      <xdr:colOff>60960</xdr:colOff>
      <xdr:row>21</xdr:row>
      <xdr:rowOff>114300</xdr:rowOff>
    </xdr:to>
    <xdr:graphicFrame macro="">
      <xdr:nvGraphicFramePr>
        <xdr:cNvPr id="5" name="Gráfico 4">
          <a:extLst>
            <a:ext uri="{FF2B5EF4-FFF2-40B4-BE49-F238E27FC236}">
              <a16:creationId xmlns:a16="http://schemas.microsoft.com/office/drawing/2014/main" id="{6FE0A55B-337A-4C87-A190-250E0CCF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E59F9751-179B-4560-9769-A18A8E8CDCBE}"/>
            </a:ext>
          </a:extLst>
        </xdr:cNvPr>
        <xdr:cNvSpPr/>
      </xdr:nvSpPr>
      <xdr:spPr>
        <a:xfrm flipH="1">
          <a:off x="15240000" y="161925"/>
          <a:ext cx="933450" cy="1619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66675</xdr:colOff>
      <xdr:row>0</xdr:row>
      <xdr:rowOff>152400</xdr:rowOff>
    </xdr:from>
    <xdr:ext cx="16240125" cy="419100"/>
    <xdr:sp macro="" textlink="">
      <xdr:nvSpPr>
        <xdr:cNvPr id="2" name="1 Rectángulo redondeado">
          <a:extLst>
            <a:ext uri="{FF2B5EF4-FFF2-40B4-BE49-F238E27FC236}">
              <a16:creationId xmlns:a16="http://schemas.microsoft.com/office/drawing/2014/main" id="{ED5BBE89-6B69-446E-8657-28DF9635F6E0}"/>
            </a:ext>
          </a:extLst>
        </xdr:cNvPr>
        <xdr:cNvSpPr/>
      </xdr:nvSpPr>
      <xdr:spPr>
        <a:xfrm>
          <a:off x="828675"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287750" cy="333375"/>
    <xdr:sp macro="" textlink="">
      <xdr:nvSpPr>
        <xdr:cNvPr id="3" name="2 Rectángulo redondeado">
          <a:extLst>
            <a:ext uri="{FF2B5EF4-FFF2-40B4-BE49-F238E27FC236}">
              <a16:creationId xmlns:a16="http://schemas.microsoft.com/office/drawing/2014/main" id="{A7251B47-9670-46D1-BFF4-D8273C378A0F}"/>
            </a:ext>
          </a:extLst>
        </xdr:cNvPr>
        <xdr:cNvSpPr/>
      </xdr:nvSpPr>
      <xdr:spPr>
        <a:xfrm>
          <a:off x="790575" y="3238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24</xdr:row>
      <xdr:rowOff>85725</xdr:rowOff>
    </xdr:from>
    <xdr:ext cx="16268700" cy="333375"/>
    <xdr:sp macro="" textlink="">
      <xdr:nvSpPr>
        <xdr:cNvPr id="4" name="3 Rectángulo redondeado">
          <a:extLst>
            <a:ext uri="{FF2B5EF4-FFF2-40B4-BE49-F238E27FC236}">
              <a16:creationId xmlns:a16="http://schemas.microsoft.com/office/drawing/2014/main" id="{B14D631F-BCF4-4EA6-AADE-746812F38CC4}"/>
            </a:ext>
          </a:extLst>
        </xdr:cNvPr>
        <xdr:cNvSpPr/>
      </xdr:nvSpPr>
      <xdr:spPr>
        <a:xfrm>
          <a:off x="790575" y="39719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47624</xdr:colOff>
      <xdr:row>4</xdr:row>
      <xdr:rowOff>0</xdr:rowOff>
    </xdr:from>
    <xdr:to>
      <xdr:col>19</xdr:col>
      <xdr:colOff>15240</xdr:colOff>
      <xdr:row>21</xdr:row>
      <xdr:rowOff>152400</xdr:rowOff>
    </xdr:to>
    <xdr:graphicFrame macro="">
      <xdr:nvGraphicFramePr>
        <xdr:cNvPr id="5" name="Gráfico 4">
          <a:extLst>
            <a:ext uri="{FF2B5EF4-FFF2-40B4-BE49-F238E27FC236}">
              <a16:creationId xmlns:a16="http://schemas.microsoft.com/office/drawing/2014/main" id="{395B3605-1050-45A4-B4C0-CC605E19A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A6C7B19F-1ED8-43CE-B414-72ED588621E3}"/>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9525</xdr:rowOff>
    </xdr:from>
    <xdr:ext cx="16497300" cy="419100"/>
    <xdr:sp macro="" textlink="">
      <xdr:nvSpPr>
        <xdr:cNvPr id="2" name="1 Rectángulo redondeado">
          <a:extLst>
            <a:ext uri="{FF2B5EF4-FFF2-40B4-BE49-F238E27FC236}">
              <a16:creationId xmlns:a16="http://schemas.microsoft.com/office/drawing/2014/main" id="{F79DBFF6-4F5B-48BD-A739-FBA7F2D7D43D}"/>
            </a:ext>
          </a:extLst>
        </xdr:cNvPr>
        <xdr:cNvSpPr/>
      </xdr:nvSpPr>
      <xdr:spPr>
        <a:xfrm>
          <a:off x="762000"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47625</xdr:colOff>
      <xdr:row>2</xdr:row>
      <xdr:rowOff>9525</xdr:rowOff>
    </xdr:from>
    <xdr:ext cx="16478249" cy="333375"/>
    <xdr:sp macro="" textlink="">
      <xdr:nvSpPr>
        <xdr:cNvPr id="3" name="2 Rectángulo redondeado">
          <a:extLst>
            <a:ext uri="{FF2B5EF4-FFF2-40B4-BE49-F238E27FC236}">
              <a16:creationId xmlns:a16="http://schemas.microsoft.com/office/drawing/2014/main" id="{4952D317-E609-40AE-B3F2-7A5AAE7D8FC0}"/>
            </a:ext>
          </a:extLst>
        </xdr:cNvPr>
        <xdr:cNvSpPr/>
      </xdr:nvSpPr>
      <xdr:spPr>
        <a:xfrm>
          <a:off x="809625" y="333375"/>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38099</xdr:colOff>
      <xdr:row>24</xdr:row>
      <xdr:rowOff>66675</xdr:rowOff>
    </xdr:from>
    <xdr:ext cx="16430625" cy="333375"/>
    <xdr:sp macro="" textlink="">
      <xdr:nvSpPr>
        <xdr:cNvPr id="4" name="3 Rectángulo redondeado">
          <a:extLst>
            <a:ext uri="{FF2B5EF4-FFF2-40B4-BE49-F238E27FC236}">
              <a16:creationId xmlns:a16="http://schemas.microsoft.com/office/drawing/2014/main" id="{E93335EF-4BE0-4E1C-B41B-24394889AD42}"/>
            </a:ext>
          </a:extLst>
        </xdr:cNvPr>
        <xdr:cNvSpPr/>
      </xdr:nvSpPr>
      <xdr:spPr>
        <a:xfrm>
          <a:off x="800099" y="3952875"/>
          <a:ext cx="16430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1904</xdr:colOff>
      <xdr:row>3</xdr:row>
      <xdr:rowOff>201929</xdr:rowOff>
    </xdr:from>
    <xdr:to>
      <xdr:col>19</xdr:col>
      <xdr:colOff>190500</xdr:colOff>
      <xdr:row>21</xdr:row>
      <xdr:rowOff>167640</xdr:rowOff>
    </xdr:to>
    <xdr:graphicFrame macro="">
      <xdr:nvGraphicFramePr>
        <xdr:cNvPr id="5" name="Gráfico 4">
          <a:extLst>
            <a:ext uri="{FF2B5EF4-FFF2-40B4-BE49-F238E27FC236}">
              <a16:creationId xmlns:a16="http://schemas.microsoft.com/office/drawing/2014/main" id="{6BB3DD23-2127-4B0A-9627-D8058132D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EA6537F0-5103-4954-8A23-BF8EAFDD3541}"/>
            </a:ext>
          </a:extLst>
        </xdr:cNvPr>
        <xdr:cNvSpPr/>
      </xdr:nvSpPr>
      <xdr:spPr>
        <a:xfrm flipH="1">
          <a:off x="14925674" y="161925"/>
          <a:ext cx="828675"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542926</xdr:colOff>
      <xdr:row>1</xdr:row>
      <xdr:rowOff>28575</xdr:rowOff>
    </xdr:from>
    <xdr:ext cx="16716374" cy="419100"/>
    <xdr:sp macro="" textlink="">
      <xdr:nvSpPr>
        <xdr:cNvPr id="2" name="1 Rectángulo redondeado">
          <a:extLst>
            <a:ext uri="{FF2B5EF4-FFF2-40B4-BE49-F238E27FC236}">
              <a16:creationId xmlns:a16="http://schemas.microsoft.com/office/drawing/2014/main" id="{AA2E3926-B4A9-40A1-AAEE-62C493319793}"/>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0</xdr:colOff>
      <xdr:row>1</xdr:row>
      <xdr:rowOff>495300</xdr:rowOff>
    </xdr:from>
    <xdr:ext cx="16668750" cy="333375"/>
    <xdr:sp macro="" textlink="">
      <xdr:nvSpPr>
        <xdr:cNvPr id="3" name="2 Rectángulo redondeado">
          <a:extLst>
            <a:ext uri="{FF2B5EF4-FFF2-40B4-BE49-F238E27FC236}">
              <a16:creationId xmlns:a16="http://schemas.microsoft.com/office/drawing/2014/main" id="{CF44EEE1-2F2C-45E5-BB71-4448F8F21E0B}"/>
            </a:ext>
          </a:extLst>
        </xdr:cNvPr>
        <xdr:cNvSpPr/>
      </xdr:nvSpPr>
      <xdr:spPr>
        <a:xfrm>
          <a:off x="762000" y="323850"/>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561976</xdr:colOff>
      <xdr:row>24</xdr:row>
      <xdr:rowOff>152400</xdr:rowOff>
    </xdr:from>
    <xdr:ext cx="16636364" cy="333375"/>
    <xdr:sp macro="" textlink="">
      <xdr:nvSpPr>
        <xdr:cNvPr id="4" name="3 Rectángulo redondeado">
          <a:extLst>
            <a:ext uri="{FF2B5EF4-FFF2-40B4-BE49-F238E27FC236}">
              <a16:creationId xmlns:a16="http://schemas.microsoft.com/office/drawing/2014/main" id="{2D4ADA9C-17CE-4080-8A8A-008F4BB75397}"/>
            </a:ext>
          </a:extLst>
        </xdr:cNvPr>
        <xdr:cNvSpPr/>
      </xdr:nvSpPr>
      <xdr:spPr>
        <a:xfrm>
          <a:off x="561976" y="4038600"/>
          <a:ext cx="1663636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817244</xdr:colOff>
      <xdr:row>4</xdr:row>
      <xdr:rowOff>17145</xdr:rowOff>
    </xdr:from>
    <xdr:to>
      <xdr:col>19</xdr:col>
      <xdr:colOff>335280</xdr:colOff>
      <xdr:row>21</xdr:row>
      <xdr:rowOff>121920</xdr:rowOff>
    </xdr:to>
    <xdr:graphicFrame macro="">
      <xdr:nvGraphicFramePr>
        <xdr:cNvPr id="5" name="Gráfico 4">
          <a:extLst>
            <a:ext uri="{FF2B5EF4-FFF2-40B4-BE49-F238E27FC236}">
              <a16:creationId xmlns:a16="http://schemas.microsoft.com/office/drawing/2014/main" id="{ADBB1094-BF4C-4C0C-B2C3-1F8301F1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5EE6BDC9-8B8A-4965-BFEA-CF268357CEF4}"/>
            </a:ext>
          </a:extLst>
        </xdr:cNvPr>
        <xdr:cNvSpPr/>
      </xdr:nvSpPr>
      <xdr:spPr>
        <a:xfrm flipH="1">
          <a:off x="15039974" y="161925"/>
          <a:ext cx="847725"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480060</xdr:colOff>
      <xdr:row>1</xdr:row>
      <xdr:rowOff>20955</xdr:rowOff>
    </xdr:from>
    <xdr:ext cx="16836390" cy="516255"/>
    <xdr:sp macro="" textlink="">
      <xdr:nvSpPr>
        <xdr:cNvPr id="2" name="5 Rectángulo redondeado">
          <a:extLst>
            <a:ext uri="{FF2B5EF4-FFF2-40B4-BE49-F238E27FC236}">
              <a16:creationId xmlns:a16="http://schemas.microsoft.com/office/drawing/2014/main" id="{3F475FAD-79AA-4899-AFA8-D4A9F2F3854C}"/>
            </a:ext>
          </a:extLst>
        </xdr:cNvPr>
        <xdr:cNvSpPr/>
      </xdr:nvSpPr>
      <xdr:spPr>
        <a:xfrm>
          <a:off x="480060" y="182880"/>
          <a:ext cx="16836390" cy="51625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200025</xdr:colOff>
      <xdr:row>2</xdr:row>
      <xdr:rowOff>59055</xdr:rowOff>
    </xdr:from>
    <xdr:ext cx="16562071" cy="342900"/>
    <xdr:sp macro="" textlink="">
      <xdr:nvSpPr>
        <xdr:cNvPr id="3" name="6 Rectángulo redondeado">
          <a:extLst>
            <a:ext uri="{FF2B5EF4-FFF2-40B4-BE49-F238E27FC236}">
              <a16:creationId xmlns:a16="http://schemas.microsoft.com/office/drawing/2014/main" id="{4AC14690-ED5C-446F-A972-4BDB6309ED0D}"/>
            </a:ext>
          </a:extLst>
        </xdr:cNvPr>
        <xdr:cNvSpPr/>
      </xdr:nvSpPr>
      <xdr:spPr>
        <a:xfrm>
          <a:off x="962025" y="382905"/>
          <a:ext cx="1656207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9524</xdr:colOff>
      <xdr:row>24</xdr:row>
      <xdr:rowOff>152400</xdr:rowOff>
    </xdr:from>
    <xdr:ext cx="16697326" cy="333375"/>
    <xdr:sp macro="" textlink="">
      <xdr:nvSpPr>
        <xdr:cNvPr id="4" name="7 Rectángulo redondeado">
          <a:extLst>
            <a:ext uri="{FF2B5EF4-FFF2-40B4-BE49-F238E27FC236}">
              <a16:creationId xmlns:a16="http://schemas.microsoft.com/office/drawing/2014/main" id="{7EBCECD2-B35E-4A8B-88AA-7E12863629F6}"/>
            </a:ext>
          </a:extLst>
        </xdr:cNvPr>
        <xdr:cNvSpPr/>
      </xdr:nvSpPr>
      <xdr:spPr>
        <a:xfrm>
          <a:off x="771524" y="4038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3810</xdr:colOff>
      <xdr:row>4</xdr:row>
      <xdr:rowOff>32385</xdr:rowOff>
    </xdr:from>
    <xdr:to>
      <xdr:col>19</xdr:col>
      <xdr:colOff>388620</xdr:colOff>
      <xdr:row>21</xdr:row>
      <xdr:rowOff>207645</xdr:rowOff>
    </xdr:to>
    <xdr:graphicFrame macro="">
      <xdr:nvGraphicFramePr>
        <xdr:cNvPr id="5" name="Gráfico 4">
          <a:extLst>
            <a:ext uri="{FF2B5EF4-FFF2-40B4-BE49-F238E27FC236}">
              <a16:creationId xmlns:a16="http://schemas.microsoft.com/office/drawing/2014/main" id="{4AEC4EF9-9539-4C07-8D64-E143E2F24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6" name="8 Pentágono">
          <a:hlinkClick xmlns:r="http://schemas.openxmlformats.org/officeDocument/2006/relationships" r:id="rId2"/>
          <a:extLst>
            <a:ext uri="{FF2B5EF4-FFF2-40B4-BE49-F238E27FC236}">
              <a16:creationId xmlns:a16="http://schemas.microsoft.com/office/drawing/2014/main" id="{32498A10-3D05-48AA-9F7B-6304C2C4ACD2}"/>
            </a:ext>
          </a:extLst>
        </xdr:cNvPr>
        <xdr:cNvSpPr/>
      </xdr:nvSpPr>
      <xdr:spPr>
        <a:xfrm flipH="1">
          <a:off x="15240000" y="161925"/>
          <a:ext cx="77152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561975</xdr:colOff>
      <xdr:row>0</xdr:row>
      <xdr:rowOff>152400</xdr:rowOff>
    </xdr:from>
    <xdr:ext cx="16426815" cy="419100"/>
    <xdr:sp macro="" textlink="">
      <xdr:nvSpPr>
        <xdr:cNvPr id="2" name="1 Rectángulo redondeado">
          <a:extLst>
            <a:ext uri="{FF2B5EF4-FFF2-40B4-BE49-F238E27FC236}">
              <a16:creationId xmlns:a16="http://schemas.microsoft.com/office/drawing/2014/main" id="{72E95ADE-42B0-44EC-9506-8E9C897045F8}"/>
            </a:ext>
          </a:extLst>
        </xdr:cNvPr>
        <xdr:cNvSpPr/>
      </xdr:nvSpPr>
      <xdr:spPr>
        <a:xfrm>
          <a:off x="561975" y="152400"/>
          <a:ext cx="1642681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57149</xdr:colOff>
      <xdr:row>2</xdr:row>
      <xdr:rowOff>19050</xdr:rowOff>
    </xdr:from>
    <xdr:ext cx="16398240" cy="333375"/>
    <xdr:sp macro="" textlink="">
      <xdr:nvSpPr>
        <xdr:cNvPr id="3" name="2 Rectángulo redondeado">
          <a:extLst>
            <a:ext uri="{FF2B5EF4-FFF2-40B4-BE49-F238E27FC236}">
              <a16:creationId xmlns:a16="http://schemas.microsoft.com/office/drawing/2014/main" id="{2065357B-A81B-4C6D-AF01-CDC516ADDECE}"/>
            </a:ext>
          </a:extLst>
        </xdr:cNvPr>
        <xdr:cNvSpPr/>
      </xdr:nvSpPr>
      <xdr:spPr>
        <a:xfrm>
          <a:off x="819149" y="342900"/>
          <a:ext cx="1639824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a:t>
          </a:r>
          <a:r>
            <a:rPr lang="es-ES" sz="1600" b="1" baseline="0">
              <a:latin typeface="Verdana" panose="020B0604030504040204" pitchFamily="34" charset="0"/>
              <a:ea typeface="Verdana" panose="020B0604030504040204" pitchFamily="34" charset="0"/>
              <a:cs typeface="Verdana" panose="020B0604030504040204" pitchFamily="34" charset="0"/>
            </a:rPr>
            <a:t>cedimientos Especiales de </a:t>
          </a:r>
          <a:r>
            <a:rPr lang="es-ES" sz="1600" b="1">
              <a:latin typeface="Verdana" panose="020B0604030504040204" pitchFamily="34" charset="0"/>
              <a:ea typeface="Verdana" panose="020B0604030504040204" pitchFamily="34" charset="0"/>
              <a:cs typeface="Verdana" panose="020B0604030504040204" pitchFamily="34" charset="0"/>
            </a:rPr>
            <a:t> Microempresas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809625</xdr:colOff>
      <xdr:row>4</xdr:row>
      <xdr:rowOff>3810</xdr:rowOff>
    </xdr:from>
    <xdr:to>
      <xdr:col>19</xdr:col>
      <xdr:colOff>152400</xdr:colOff>
      <xdr:row>22</xdr:row>
      <xdr:rowOff>22859</xdr:rowOff>
    </xdr:to>
    <xdr:graphicFrame macro="">
      <xdr:nvGraphicFramePr>
        <xdr:cNvPr id="4" name="Gráfico 3">
          <a:extLst>
            <a:ext uri="{FF2B5EF4-FFF2-40B4-BE49-F238E27FC236}">
              <a16:creationId xmlns:a16="http://schemas.microsoft.com/office/drawing/2014/main" id="{16DD5201-42C5-4657-BD30-1AF40F87F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581024</xdr:colOff>
      <xdr:row>24</xdr:row>
      <xdr:rowOff>142875</xdr:rowOff>
    </xdr:from>
    <xdr:ext cx="16474441" cy="333375"/>
    <xdr:sp macro="" textlink="">
      <xdr:nvSpPr>
        <xdr:cNvPr id="5" name="3 Rectángulo redondeado">
          <a:extLst>
            <a:ext uri="{FF2B5EF4-FFF2-40B4-BE49-F238E27FC236}">
              <a16:creationId xmlns:a16="http://schemas.microsoft.com/office/drawing/2014/main" id="{E77D1DB7-24EC-41BC-AE05-34AA4F2532AD}"/>
            </a:ext>
          </a:extLst>
        </xdr:cNvPr>
        <xdr:cNvSpPr/>
      </xdr:nvSpPr>
      <xdr:spPr>
        <a:xfrm>
          <a:off x="581024" y="4029075"/>
          <a:ext cx="1647444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838200</xdr:colOff>
      <xdr:row>50</xdr:row>
      <xdr:rowOff>60958</xdr:rowOff>
    </xdr:from>
    <xdr:to>
      <xdr:col>19</xdr:col>
      <xdr:colOff>297180</xdr:colOff>
      <xdr:row>67</xdr:row>
      <xdr:rowOff>154304</xdr:rowOff>
    </xdr:to>
    <xdr:graphicFrame macro="">
      <xdr:nvGraphicFramePr>
        <xdr:cNvPr id="6" name="Gráfico 5">
          <a:extLst>
            <a:ext uri="{FF2B5EF4-FFF2-40B4-BE49-F238E27FC236}">
              <a16:creationId xmlns:a16="http://schemas.microsoft.com/office/drawing/2014/main" id="{69605416-4B30-4089-BE1A-8FD9D1031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114298</xdr:colOff>
      <xdr:row>47</xdr:row>
      <xdr:rowOff>19050</xdr:rowOff>
    </xdr:from>
    <xdr:to>
      <xdr:col>19</xdr:col>
      <xdr:colOff>297180</xdr:colOff>
      <xdr:row>49</xdr:row>
      <xdr:rowOff>28575</xdr:rowOff>
    </xdr:to>
    <xdr:sp macro="" textlink="">
      <xdr:nvSpPr>
        <xdr:cNvPr id="7" name="2 Rectángulo redondeado">
          <a:extLst>
            <a:ext uri="{FF2B5EF4-FFF2-40B4-BE49-F238E27FC236}">
              <a16:creationId xmlns:a16="http://schemas.microsoft.com/office/drawing/2014/main" id="{DE754ABA-C72D-426F-953E-EB901D43389B}"/>
            </a:ext>
          </a:extLst>
        </xdr:cNvPr>
        <xdr:cNvSpPr/>
      </xdr:nvSpPr>
      <xdr:spPr>
        <a:xfrm>
          <a:off x="876298" y="7629525"/>
          <a:ext cx="1389888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Procedimietnos Especiales de Microempresas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23</xdr:col>
      <xdr:colOff>819149</xdr:colOff>
      <xdr:row>1</xdr:row>
      <xdr:rowOff>381000</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60EED8DB-4927-4F57-984C-894505B61066}"/>
            </a:ext>
          </a:extLst>
        </xdr:cNvPr>
        <xdr:cNvSpPr/>
      </xdr:nvSpPr>
      <xdr:spPr>
        <a:xfrm flipH="1">
          <a:off x="17526000" y="161925"/>
          <a:ext cx="761999" cy="161925"/>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28576</xdr:colOff>
      <xdr:row>0</xdr:row>
      <xdr:rowOff>180975</xdr:rowOff>
    </xdr:from>
    <xdr:ext cx="16382999" cy="419100"/>
    <xdr:sp macro="" textlink="">
      <xdr:nvSpPr>
        <xdr:cNvPr id="2" name="1 Rectángulo redondeado">
          <a:extLst>
            <a:ext uri="{FF2B5EF4-FFF2-40B4-BE49-F238E27FC236}">
              <a16:creationId xmlns:a16="http://schemas.microsoft.com/office/drawing/2014/main" id="{D1320A34-3D06-465E-B768-E940FA28F183}"/>
            </a:ext>
          </a:extLst>
        </xdr:cNvPr>
        <xdr:cNvSpPr/>
      </xdr:nvSpPr>
      <xdr:spPr>
        <a:xfrm>
          <a:off x="28576" y="161925"/>
          <a:ext cx="16382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1</xdr:colOff>
      <xdr:row>2</xdr:row>
      <xdr:rowOff>0</xdr:rowOff>
    </xdr:from>
    <xdr:ext cx="15849600" cy="333375"/>
    <xdr:sp macro="" textlink="">
      <xdr:nvSpPr>
        <xdr:cNvPr id="3" name="2 Rectángulo redondeado">
          <a:extLst>
            <a:ext uri="{FF2B5EF4-FFF2-40B4-BE49-F238E27FC236}">
              <a16:creationId xmlns:a16="http://schemas.microsoft.com/office/drawing/2014/main" id="{6805B7EA-D2B1-477A-9259-FEDB49DB794B}"/>
            </a:ext>
          </a:extLst>
        </xdr:cNvPr>
        <xdr:cNvSpPr/>
      </xdr:nvSpPr>
      <xdr:spPr>
        <a:xfrm>
          <a:off x="762001" y="323850"/>
          <a:ext cx="158496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presentados por TSJ. Persona natural</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9524</xdr:colOff>
      <xdr:row>4</xdr:row>
      <xdr:rowOff>19049</xdr:rowOff>
    </xdr:from>
    <xdr:to>
      <xdr:col>21</xdr:col>
      <xdr:colOff>809625</xdr:colOff>
      <xdr:row>21</xdr:row>
      <xdr:rowOff>161925</xdr:rowOff>
    </xdr:to>
    <xdr:graphicFrame macro="">
      <xdr:nvGraphicFramePr>
        <xdr:cNvPr id="4" name="Gráfico 3">
          <a:extLst>
            <a:ext uri="{FF2B5EF4-FFF2-40B4-BE49-F238E27FC236}">
              <a16:creationId xmlns:a16="http://schemas.microsoft.com/office/drawing/2014/main" id="{84B36C65-D251-447B-8B10-ED3FD2F77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85726</xdr:colOff>
      <xdr:row>24</xdr:row>
      <xdr:rowOff>209550</xdr:rowOff>
    </xdr:from>
    <xdr:ext cx="15857220" cy="333375"/>
    <xdr:sp macro="" textlink="">
      <xdr:nvSpPr>
        <xdr:cNvPr id="5" name="3 Rectángulo redondeado">
          <a:extLst>
            <a:ext uri="{FF2B5EF4-FFF2-40B4-BE49-F238E27FC236}">
              <a16:creationId xmlns:a16="http://schemas.microsoft.com/office/drawing/2014/main" id="{CF65CF65-DEC5-4321-AA9E-878072890D91}"/>
            </a:ext>
          </a:extLst>
        </xdr:cNvPr>
        <xdr:cNvSpPr/>
      </xdr:nvSpPr>
      <xdr:spPr>
        <a:xfrm>
          <a:off x="847726" y="4048125"/>
          <a:ext cx="1585722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de personas naturales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8</xdr:col>
      <xdr:colOff>838200</xdr:colOff>
      <xdr:row>50</xdr:row>
      <xdr:rowOff>38101</xdr:rowOff>
    </xdr:from>
    <xdr:to>
      <xdr:col>21</xdr:col>
      <xdr:colOff>762000</xdr:colOff>
      <xdr:row>68</xdr:row>
      <xdr:rowOff>9525</xdr:rowOff>
    </xdr:to>
    <xdr:graphicFrame macro="">
      <xdr:nvGraphicFramePr>
        <xdr:cNvPr id="6" name="Gráfico 5">
          <a:extLst>
            <a:ext uri="{FF2B5EF4-FFF2-40B4-BE49-F238E27FC236}">
              <a16:creationId xmlns:a16="http://schemas.microsoft.com/office/drawing/2014/main" id="{EA2BFB70-815A-4FC4-9DF5-EF0F16C26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46</xdr:row>
      <xdr:rowOff>152400</xdr:rowOff>
    </xdr:from>
    <xdr:to>
      <xdr:col>22</xdr:col>
      <xdr:colOff>9525</xdr:colOff>
      <xdr:row>49</xdr:row>
      <xdr:rowOff>0</xdr:rowOff>
    </xdr:to>
    <xdr:sp macro="" textlink="">
      <xdr:nvSpPr>
        <xdr:cNvPr id="7" name="2 Rectángulo redondeado">
          <a:extLst>
            <a:ext uri="{FF2B5EF4-FFF2-40B4-BE49-F238E27FC236}">
              <a16:creationId xmlns:a16="http://schemas.microsoft.com/office/drawing/2014/main" id="{EE15F8B9-79DB-4550-BE47-94CF940F6C9A}"/>
            </a:ext>
          </a:extLst>
        </xdr:cNvPr>
        <xdr:cNvSpPr/>
      </xdr:nvSpPr>
      <xdr:spPr>
        <a:xfrm>
          <a:off x="828674" y="7600950"/>
          <a:ext cx="159448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Especiales de Microempresas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752474</xdr:colOff>
      <xdr:row>1</xdr:row>
      <xdr:rowOff>0</xdr:rowOff>
    </xdr:from>
    <xdr:to>
      <xdr:col>22</xdr:col>
      <xdr:colOff>809623</xdr:colOff>
      <xdr:row>1</xdr:row>
      <xdr:rowOff>295275</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E044847A-A301-4C9F-B174-DC98587AA903}"/>
            </a:ext>
          </a:extLst>
        </xdr:cNvPr>
        <xdr:cNvSpPr/>
      </xdr:nvSpPr>
      <xdr:spPr>
        <a:xfrm flipH="1">
          <a:off x="16754474" y="161925"/>
          <a:ext cx="771524" cy="16192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9524</xdr:colOff>
      <xdr:row>1</xdr:row>
      <xdr:rowOff>0</xdr:rowOff>
    </xdr:from>
    <xdr:ext cx="16390620" cy="419100"/>
    <xdr:sp macro="" textlink="">
      <xdr:nvSpPr>
        <xdr:cNvPr id="2" name="1 Rectángulo redondeado">
          <a:extLst>
            <a:ext uri="{FF2B5EF4-FFF2-40B4-BE49-F238E27FC236}">
              <a16:creationId xmlns:a16="http://schemas.microsoft.com/office/drawing/2014/main" id="{900EA9BA-F3F0-4523-956F-8E3E04F387C6}"/>
            </a:ext>
          </a:extLst>
        </xdr:cNvPr>
        <xdr:cNvSpPr/>
      </xdr:nvSpPr>
      <xdr:spPr>
        <a:xfrm>
          <a:off x="771524" y="161925"/>
          <a:ext cx="1639062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356331" cy="333375"/>
    <xdr:sp macro="" textlink="">
      <xdr:nvSpPr>
        <xdr:cNvPr id="3" name="2 Rectángulo redondeado">
          <a:extLst>
            <a:ext uri="{FF2B5EF4-FFF2-40B4-BE49-F238E27FC236}">
              <a16:creationId xmlns:a16="http://schemas.microsoft.com/office/drawing/2014/main" id="{4A4D456A-3A96-432E-A188-0A1A7F32D167}"/>
            </a:ext>
          </a:extLst>
        </xdr:cNvPr>
        <xdr:cNvSpPr/>
      </xdr:nvSpPr>
      <xdr:spPr>
        <a:xfrm>
          <a:off x="790575" y="323850"/>
          <a:ext cx="1635633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Procedimientos Especiales de Microempresas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51435</xdr:colOff>
      <xdr:row>24</xdr:row>
      <xdr:rowOff>142875</xdr:rowOff>
    </xdr:from>
    <xdr:ext cx="16365855" cy="333375"/>
    <xdr:sp macro="" textlink="">
      <xdr:nvSpPr>
        <xdr:cNvPr id="4" name="3 Rectángulo redondeado">
          <a:extLst>
            <a:ext uri="{FF2B5EF4-FFF2-40B4-BE49-F238E27FC236}">
              <a16:creationId xmlns:a16="http://schemas.microsoft.com/office/drawing/2014/main" id="{B767D7F0-8433-484A-A31C-E1BEEFEFFCA9}"/>
            </a:ext>
          </a:extLst>
        </xdr:cNvPr>
        <xdr:cNvSpPr/>
      </xdr:nvSpPr>
      <xdr:spPr>
        <a:xfrm>
          <a:off x="813435" y="4029075"/>
          <a:ext cx="1636585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0</xdr:colOff>
      <xdr:row>4</xdr:row>
      <xdr:rowOff>28574</xdr:rowOff>
    </xdr:from>
    <xdr:to>
      <xdr:col>18</xdr:col>
      <xdr:colOff>792480</xdr:colOff>
      <xdr:row>22</xdr:row>
      <xdr:rowOff>180975</xdr:rowOff>
    </xdr:to>
    <xdr:graphicFrame macro="">
      <xdr:nvGraphicFramePr>
        <xdr:cNvPr id="5" name="Gráfico 4">
          <a:extLst>
            <a:ext uri="{FF2B5EF4-FFF2-40B4-BE49-F238E27FC236}">
              <a16:creationId xmlns:a16="http://schemas.microsoft.com/office/drawing/2014/main" id="{1D5C40CF-4BCF-4479-97AA-8F9E119FE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19</xdr:col>
      <xdr:colOff>365760</xdr:colOff>
      <xdr:row>49</xdr:row>
      <xdr:rowOff>28575</xdr:rowOff>
    </xdr:to>
    <xdr:sp macro="" textlink="">
      <xdr:nvSpPr>
        <xdr:cNvPr id="6" name="2 Rectángulo redondeado">
          <a:extLst>
            <a:ext uri="{FF2B5EF4-FFF2-40B4-BE49-F238E27FC236}">
              <a16:creationId xmlns:a16="http://schemas.microsoft.com/office/drawing/2014/main" id="{E5C793E5-3D3C-4C44-8281-1A5195436CC9}"/>
            </a:ext>
          </a:extLst>
        </xdr:cNvPr>
        <xdr:cNvSpPr/>
      </xdr:nvSpPr>
      <xdr:spPr>
        <a:xfrm>
          <a:off x="809623" y="7629525"/>
          <a:ext cx="1403413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822960</xdr:colOff>
      <xdr:row>50</xdr:row>
      <xdr:rowOff>9525</xdr:rowOff>
    </xdr:from>
    <xdr:to>
      <xdr:col>19</xdr:col>
      <xdr:colOff>66675</xdr:colOff>
      <xdr:row>67</xdr:row>
      <xdr:rowOff>123825</xdr:rowOff>
    </xdr:to>
    <xdr:graphicFrame macro="">
      <xdr:nvGraphicFramePr>
        <xdr:cNvPr id="7" name="Gráfico 6">
          <a:extLst>
            <a:ext uri="{FF2B5EF4-FFF2-40B4-BE49-F238E27FC236}">
              <a16:creationId xmlns:a16="http://schemas.microsoft.com/office/drawing/2014/main" id="{C168F5D9-C946-4F40-93A9-7EA4F5ECF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23</xdr:col>
      <xdr:colOff>28574</xdr:colOff>
      <xdr:row>1</xdr:row>
      <xdr:rowOff>323850</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C150FD10-CBBA-4DA1-84F9-DF8EA21A8BDD}"/>
            </a:ext>
          </a:extLst>
        </xdr:cNvPr>
        <xdr:cNvSpPr/>
      </xdr:nvSpPr>
      <xdr:spPr>
        <a:xfrm flipH="1">
          <a:off x="16764000" y="161925"/>
          <a:ext cx="790574" cy="1619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38101</xdr:colOff>
      <xdr:row>1</xdr:row>
      <xdr:rowOff>19050</xdr:rowOff>
    </xdr:from>
    <xdr:ext cx="16222980" cy="419100"/>
    <xdr:sp macro="" textlink="">
      <xdr:nvSpPr>
        <xdr:cNvPr id="2" name="1 Rectángulo redondeado">
          <a:extLst>
            <a:ext uri="{FF2B5EF4-FFF2-40B4-BE49-F238E27FC236}">
              <a16:creationId xmlns:a16="http://schemas.microsoft.com/office/drawing/2014/main" id="{F21D9FB7-DC6D-4A13-87BC-BB7794946D5B}"/>
            </a:ext>
          </a:extLst>
        </xdr:cNvPr>
        <xdr:cNvSpPr/>
      </xdr:nvSpPr>
      <xdr:spPr>
        <a:xfrm>
          <a:off x="800101" y="180975"/>
          <a:ext cx="1622298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2</xdr:row>
      <xdr:rowOff>9525</xdr:rowOff>
    </xdr:from>
    <xdr:ext cx="16232506" cy="333375"/>
    <xdr:sp macro="" textlink="">
      <xdr:nvSpPr>
        <xdr:cNvPr id="3" name="2 Rectángulo redondeado">
          <a:extLst>
            <a:ext uri="{FF2B5EF4-FFF2-40B4-BE49-F238E27FC236}">
              <a16:creationId xmlns:a16="http://schemas.microsoft.com/office/drawing/2014/main" id="{9DE2BEA3-C82F-4297-A932-EA9521BAE515}"/>
            </a:ext>
          </a:extLst>
        </xdr:cNvPr>
        <xdr:cNvSpPr/>
      </xdr:nvSpPr>
      <xdr:spPr>
        <a:xfrm>
          <a:off x="790575" y="333375"/>
          <a:ext cx="1623250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xdr:colOff>
      <xdr:row>24</xdr:row>
      <xdr:rowOff>200025</xdr:rowOff>
    </xdr:from>
    <xdr:ext cx="16268700" cy="333375"/>
    <xdr:sp macro="" textlink="">
      <xdr:nvSpPr>
        <xdr:cNvPr id="4" name="3 Rectángulo redondeado">
          <a:extLst>
            <a:ext uri="{FF2B5EF4-FFF2-40B4-BE49-F238E27FC236}">
              <a16:creationId xmlns:a16="http://schemas.microsoft.com/office/drawing/2014/main" id="{E82385C2-2AF0-441A-939C-75E41FF05251}"/>
            </a:ext>
          </a:extLst>
        </xdr:cNvPr>
        <xdr:cNvSpPr/>
      </xdr:nvSpPr>
      <xdr:spPr>
        <a:xfrm>
          <a:off x="762001" y="40481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9525</xdr:colOff>
      <xdr:row>3</xdr:row>
      <xdr:rowOff>152400</xdr:rowOff>
    </xdr:from>
    <xdr:to>
      <xdr:col>19</xdr:col>
      <xdr:colOff>60960</xdr:colOff>
      <xdr:row>21</xdr:row>
      <xdr:rowOff>114300</xdr:rowOff>
    </xdr:to>
    <xdr:graphicFrame macro="">
      <xdr:nvGraphicFramePr>
        <xdr:cNvPr id="5" name="Gráfico 4">
          <a:extLst>
            <a:ext uri="{FF2B5EF4-FFF2-40B4-BE49-F238E27FC236}">
              <a16:creationId xmlns:a16="http://schemas.microsoft.com/office/drawing/2014/main" id="{BF4F7830-2C24-4C10-B54E-B4031E35A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005C98DD-5844-44BA-BC37-913B61B1873D}"/>
            </a:ext>
          </a:extLst>
        </xdr:cNvPr>
        <xdr:cNvSpPr/>
      </xdr:nvSpPr>
      <xdr:spPr>
        <a:xfrm flipH="1">
          <a:off x="15240000" y="161925"/>
          <a:ext cx="933450" cy="1619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66675</xdr:colOff>
      <xdr:row>0</xdr:row>
      <xdr:rowOff>152400</xdr:rowOff>
    </xdr:from>
    <xdr:ext cx="16240125" cy="419100"/>
    <xdr:sp macro="" textlink="">
      <xdr:nvSpPr>
        <xdr:cNvPr id="2" name="1 Rectángulo redondeado">
          <a:extLst>
            <a:ext uri="{FF2B5EF4-FFF2-40B4-BE49-F238E27FC236}">
              <a16:creationId xmlns:a16="http://schemas.microsoft.com/office/drawing/2014/main" id="{9AEBB670-5743-4E9E-B93F-AB55068155C3}"/>
            </a:ext>
          </a:extLst>
        </xdr:cNvPr>
        <xdr:cNvSpPr/>
      </xdr:nvSpPr>
      <xdr:spPr>
        <a:xfrm>
          <a:off x="828675"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287750" cy="333375"/>
    <xdr:sp macro="" textlink="">
      <xdr:nvSpPr>
        <xdr:cNvPr id="3" name="2 Rectángulo redondeado">
          <a:extLst>
            <a:ext uri="{FF2B5EF4-FFF2-40B4-BE49-F238E27FC236}">
              <a16:creationId xmlns:a16="http://schemas.microsoft.com/office/drawing/2014/main" id="{268D4862-8359-4078-9F6F-EF50E923F599}"/>
            </a:ext>
          </a:extLst>
        </xdr:cNvPr>
        <xdr:cNvSpPr/>
      </xdr:nvSpPr>
      <xdr:spPr>
        <a:xfrm>
          <a:off x="790575" y="3238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continuación </a:t>
          </a:r>
          <a:r>
            <a:rPr lang="es-ES" sz="1600" b="1">
              <a:latin typeface="Verdana" panose="020B0604030504040204" pitchFamily="34" charset="0"/>
              <a:ea typeface="Verdana" panose="020B0604030504040204" pitchFamily="34" charset="0"/>
              <a:cs typeface="Verdana" panose="020B0604030504040204" pitchFamily="34" charset="0"/>
            </a:rPr>
            <a:t>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24</xdr:row>
      <xdr:rowOff>85725</xdr:rowOff>
    </xdr:from>
    <xdr:ext cx="16268700" cy="333375"/>
    <xdr:sp macro="" textlink="">
      <xdr:nvSpPr>
        <xdr:cNvPr id="4" name="3 Rectángulo redondeado">
          <a:extLst>
            <a:ext uri="{FF2B5EF4-FFF2-40B4-BE49-F238E27FC236}">
              <a16:creationId xmlns:a16="http://schemas.microsoft.com/office/drawing/2014/main" id="{3B9B3763-CB55-406F-9522-717B9EDEC328}"/>
            </a:ext>
          </a:extLst>
        </xdr:cNvPr>
        <xdr:cNvSpPr/>
      </xdr:nvSpPr>
      <xdr:spPr>
        <a:xfrm>
          <a:off x="790575" y="39719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continuación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92553</xdr:colOff>
      <xdr:row>4</xdr:row>
      <xdr:rowOff>0</xdr:rowOff>
    </xdr:from>
    <xdr:to>
      <xdr:col>19</xdr:col>
      <xdr:colOff>60169</xdr:colOff>
      <xdr:row>21</xdr:row>
      <xdr:rowOff>152400</xdr:rowOff>
    </xdr:to>
    <xdr:graphicFrame macro="">
      <xdr:nvGraphicFramePr>
        <xdr:cNvPr id="5" name="Gráfico 4">
          <a:extLst>
            <a:ext uri="{FF2B5EF4-FFF2-40B4-BE49-F238E27FC236}">
              <a16:creationId xmlns:a16="http://schemas.microsoft.com/office/drawing/2014/main" id="{960B3B82-75A0-42E9-8627-523E8D504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80035635-64CD-4D61-9D11-C29CBDE49B74}"/>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66675</xdr:colOff>
      <xdr:row>0</xdr:row>
      <xdr:rowOff>152400</xdr:rowOff>
    </xdr:from>
    <xdr:ext cx="16240125" cy="419100"/>
    <xdr:sp macro="" textlink="">
      <xdr:nvSpPr>
        <xdr:cNvPr id="2" name="1 Rectángulo redondeado">
          <a:extLst>
            <a:ext uri="{FF2B5EF4-FFF2-40B4-BE49-F238E27FC236}">
              <a16:creationId xmlns:a16="http://schemas.microsoft.com/office/drawing/2014/main" id="{0C0316AA-8F66-419D-ADF3-7311D0186322}"/>
            </a:ext>
          </a:extLst>
        </xdr:cNvPr>
        <xdr:cNvSpPr/>
      </xdr:nvSpPr>
      <xdr:spPr>
        <a:xfrm>
          <a:off x="828675"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oneCellAnchor>
  <xdr:oneCellAnchor>
    <xdr:from>
      <xdr:col>1</xdr:col>
      <xdr:colOff>28575</xdr:colOff>
      <xdr:row>1</xdr:row>
      <xdr:rowOff>504825</xdr:rowOff>
    </xdr:from>
    <xdr:ext cx="16287750" cy="333375"/>
    <xdr:sp macro="" textlink="">
      <xdr:nvSpPr>
        <xdr:cNvPr id="3" name="2 Rectángulo redondeado">
          <a:extLst>
            <a:ext uri="{FF2B5EF4-FFF2-40B4-BE49-F238E27FC236}">
              <a16:creationId xmlns:a16="http://schemas.microsoft.com/office/drawing/2014/main" id="{027C7E29-727A-4163-B2FB-819BD5830D38}"/>
            </a:ext>
          </a:extLst>
        </xdr:cNvPr>
        <xdr:cNvSpPr/>
      </xdr:nvSpPr>
      <xdr:spPr>
        <a:xfrm>
          <a:off x="790575" y="3238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a:t>
          </a:r>
          <a:r>
            <a:rPr lang="es-ES" sz="1600" b="1" baseline="0">
              <a:latin typeface="Verdana" panose="020B0604030504040204" pitchFamily="34" charset="0"/>
              <a:ea typeface="Verdana" panose="020B0604030504040204" pitchFamily="34" charset="0"/>
              <a:cs typeface="Verdana" panose="020B0604030504040204" pitchFamily="34" charset="0"/>
            </a:rPr>
            <a:t> de Microempresas de liquidación </a:t>
          </a:r>
          <a:r>
            <a:rPr lang="es-ES" sz="1600" b="1">
              <a:latin typeface="Verdana" panose="020B0604030504040204" pitchFamily="34" charset="0"/>
              <a:ea typeface="Verdana" panose="020B0604030504040204" pitchFamily="34" charset="0"/>
              <a:cs typeface="Verdana" panose="020B0604030504040204" pitchFamily="34" charset="0"/>
            </a:rPr>
            <a:t>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24</xdr:row>
      <xdr:rowOff>85725</xdr:rowOff>
    </xdr:from>
    <xdr:ext cx="16268700" cy="333375"/>
    <xdr:sp macro="" textlink="">
      <xdr:nvSpPr>
        <xdr:cNvPr id="4" name="3 Rectángulo redondeado">
          <a:extLst>
            <a:ext uri="{FF2B5EF4-FFF2-40B4-BE49-F238E27FC236}">
              <a16:creationId xmlns:a16="http://schemas.microsoft.com/office/drawing/2014/main" id="{8FAA35E6-480E-46B7-A757-EA8C88E48AD9}"/>
            </a:ext>
          </a:extLst>
        </xdr:cNvPr>
        <xdr:cNvSpPr/>
      </xdr:nvSpPr>
      <xdr:spPr>
        <a:xfrm>
          <a:off x="790575" y="39719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a:t>
          </a:r>
          <a:r>
            <a:rPr lang="es-ES" sz="1600" b="1" baseline="0">
              <a:latin typeface="Verdana" panose="020B0604030504040204" pitchFamily="34" charset="0"/>
              <a:ea typeface="Verdana" panose="020B0604030504040204" pitchFamily="34" charset="0"/>
              <a:cs typeface="Verdana" panose="020B0604030504040204" pitchFamily="34" charset="0"/>
            </a:rPr>
            <a:t> de liquidación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9</xdr:col>
      <xdr:colOff>47624</xdr:colOff>
      <xdr:row>4</xdr:row>
      <xdr:rowOff>0</xdr:rowOff>
    </xdr:from>
    <xdr:to>
      <xdr:col>19</xdr:col>
      <xdr:colOff>15240</xdr:colOff>
      <xdr:row>21</xdr:row>
      <xdr:rowOff>152400</xdr:rowOff>
    </xdr:to>
    <xdr:graphicFrame macro="">
      <xdr:nvGraphicFramePr>
        <xdr:cNvPr id="5" name="Gráfico 4">
          <a:extLst>
            <a:ext uri="{FF2B5EF4-FFF2-40B4-BE49-F238E27FC236}">
              <a16:creationId xmlns:a16="http://schemas.microsoft.com/office/drawing/2014/main" id="{0131EC40-194B-4994-AC9E-AFC19314E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6" name="4 Pentágono">
          <a:hlinkClick xmlns:r="http://schemas.openxmlformats.org/officeDocument/2006/relationships" r:id="rId2"/>
          <a:extLst>
            <a:ext uri="{FF2B5EF4-FFF2-40B4-BE49-F238E27FC236}">
              <a16:creationId xmlns:a16="http://schemas.microsoft.com/office/drawing/2014/main" id="{2FFB64DF-24EF-4528-8682-0ACF62EAACAC}"/>
            </a:ext>
          </a:extLst>
        </xdr:cNvPr>
        <xdr:cNvSpPr/>
      </xdr:nvSpPr>
      <xdr:spPr>
        <a:xfrm flipH="1">
          <a:off x="14811373" y="161925"/>
          <a:ext cx="790576" cy="16192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28574</xdr:colOff>
      <xdr:row>0</xdr:row>
      <xdr:rowOff>133350</xdr:rowOff>
    </xdr:from>
    <xdr:to>
      <xdr:col>22</xdr:col>
      <xdr:colOff>609600</xdr:colOff>
      <xdr:row>1</xdr:row>
      <xdr:rowOff>390525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8574" y="133350"/>
          <a:ext cx="16194406" cy="41719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666750</xdr:colOff>
      <xdr:row>1</xdr:row>
      <xdr:rowOff>447675</xdr:rowOff>
    </xdr:from>
    <xdr:to>
      <xdr:col>22</xdr:col>
      <xdr:colOff>617219</xdr:colOff>
      <xdr:row>2</xdr:row>
      <xdr:rowOff>266700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66750" y="607695"/>
          <a:ext cx="15563849" cy="32956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9524</xdr:colOff>
      <xdr:row>24</xdr:row>
      <xdr:rowOff>129540</xdr:rowOff>
    </xdr:from>
    <xdr:to>
      <xdr:col>22</xdr:col>
      <xdr:colOff>632459</xdr:colOff>
      <xdr:row>25</xdr:row>
      <xdr:rowOff>293370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718184" y="5806440"/>
          <a:ext cx="1552765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830580</xdr:colOff>
      <xdr:row>4</xdr:row>
      <xdr:rowOff>19049</xdr:rowOff>
    </xdr:from>
    <xdr:to>
      <xdr:col>22</xdr:col>
      <xdr:colOff>586740</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803910</xdr:colOff>
      <xdr:row>51</xdr:row>
      <xdr:rowOff>28575</xdr:rowOff>
    </xdr:from>
    <xdr:to>
      <xdr:col>22</xdr:col>
      <xdr:colOff>525780</xdr:colOff>
      <xdr:row>68</xdr:row>
      <xdr:rowOff>173355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48</xdr:row>
      <xdr:rowOff>0</xdr:rowOff>
    </xdr:from>
    <xdr:to>
      <xdr:col>22</xdr:col>
      <xdr:colOff>502920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66750" y="10965180"/>
          <a:ext cx="1544955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152399</xdr:colOff>
      <xdr:row>1</xdr:row>
      <xdr:rowOff>495300</xdr:rowOff>
    </xdr:to>
    <xdr:sp macro="" textlink="">
      <xdr:nvSpPr>
        <xdr:cNvPr id="4" name="6 Pentágono">
          <a:hlinkClick xmlns:r="http://schemas.openxmlformats.org/officeDocument/2006/relationships" r:id="rId3"/>
          <a:extLst>
            <a:ext uri="{FF2B5EF4-FFF2-40B4-BE49-F238E27FC236}">
              <a16:creationId xmlns:a16="http://schemas.microsoft.com/office/drawing/2014/main" id="{E6F9F00A-54E4-4A3C-ACED-2162E650BDAF}"/>
            </a:ext>
          </a:extLst>
        </xdr:cNvPr>
        <xdr:cNvSpPr/>
      </xdr:nvSpPr>
      <xdr:spPr>
        <a:xfrm flipH="1">
          <a:off x="16459200" y="16002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22</xdr:col>
      <xdr:colOff>647700</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5810" y="95250"/>
          <a:ext cx="16386810" cy="41719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685798</xdr:colOff>
      <xdr:row>1</xdr:row>
      <xdr:rowOff>485775</xdr:rowOff>
    </xdr:from>
    <xdr:to>
      <xdr:col>22</xdr:col>
      <xdr:colOff>640079</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798" y="645795"/>
          <a:ext cx="16459201" cy="32956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24</xdr:row>
      <xdr:rowOff>228600</xdr:rowOff>
    </xdr:from>
    <xdr:to>
      <xdr:col>22</xdr:col>
      <xdr:colOff>716280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84860" y="5943600"/>
          <a:ext cx="1643634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17144</xdr:colOff>
      <xdr:row>4</xdr:row>
      <xdr:rowOff>38100</xdr:rowOff>
    </xdr:from>
    <xdr:to>
      <xdr:col>22</xdr:col>
      <xdr:colOff>594360</xdr:colOff>
      <xdr:row>22</xdr:row>
      <xdr:rowOff>38100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50</xdr:row>
      <xdr:rowOff>64768</xdr:rowOff>
    </xdr:from>
    <xdr:to>
      <xdr:col>22</xdr:col>
      <xdr:colOff>457200</xdr:colOff>
      <xdr:row>68</xdr:row>
      <xdr:rowOff>83820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9522</xdr:colOff>
      <xdr:row>46</xdr:row>
      <xdr:rowOff>142875</xdr:rowOff>
    </xdr:from>
    <xdr:to>
      <xdr:col>22</xdr:col>
      <xdr:colOff>457200</xdr:colOff>
      <xdr:row>48</xdr:row>
      <xdr:rowOff>152400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718182" y="11008995"/>
          <a:ext cx="16243938"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152399</xdr:colOff>
      <xdr:row>1</xdr:row>
      <xdr:rowOff>495300</xdr:rowOff>
    </xdr:to>
    <xdr:sp macro="" textlink="">
      <xdr:nvSpPr>
        <xdr:cNvPr id="4" name="6 Pentágono">
          <a:hlinkClick xmlns:r="http://schemas.openxmlformats.org/officeDocument/2006/relationships" r:id="rId3"/>
          <a:extLst>
            <a:ext uri="{FF2B5EF4-FFF2-40B4-BE49-F238E27FC236}">
              <a16:creationId xmlns:a16="http://schemas.microsoft.com/office/drawing/2014/main" id="{D2F81C1A-3769-4A09-B478-A96FE96ABA84}"/>
            </a:ext>
          </a:extLst>
        </xdr:cNvPr>
        <xdr:cNvSpPr/>
      </xdr:nvSpPr>
      <xdr:spPr>
        <a:xfrm flipH="1">
          <a:off x="17350740" y="16002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1</xdr:row>
      <xdr:rowOff>19050</xdr:rowOff>
    </xdr:from>
    <xdr:to>
      <xdr:col>20</xdr:col>
      <xdr:colOff>167640</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08661" y="179070"/>
          <a:ext cx="169163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20</xdr:col>
      <xdr:colOff>182880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5795"/>
          <a:ext cx="16973551"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20</xdr:col>
      <xdr:colOff>175260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37235" y="5939790"/>
          <a:ext cx="1689544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17145</xdr:colOff>
      <xdr:row>4</xdr:row>
      <xdr:rowOff>34290</xdr:rowOff>
    </xdr:from>
    <xdr:to>
      <xdr:col>20</xdr:col>
      <xdr:colOff>121920</xdr:colOff>
      <xdr:row>21</xdr:row>
      <xdr:rowOff>167640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xdr:colOff>
      <xdr:row>49</xdr:row>
      <xdr:rowOff>127633</xdr:rowOff>
    </xdr:from>
    <xdr:to>
      <xdr:col>20</xdr:col>
      <xdr:colOff>7620</xdr:colOff>
      <xdr:row>70</xdr:row>
      <xdr:rowOff>24764</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45720</xdr:rowOff>
    </xdr:from>
    <xdr:to>
      <xdr:col>20</xdr:col>
      <xdr:colOff>289560</xdr:colOff>
      <xdr:row>49</xdr:row>
      <xdr:rowOff>55245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0" y="11155680"/>
          <a:ext cx="17746980"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66675</xdr:colOff>
      <xdr:row>1</xdr:row>
      <xdr:rowOff>428625</xdr:rowOff>
    </xdr:to>
    <xdr:sp macro="" textlink="">
      <xdr:nvSpPr>
        <xdr:cNvPr id="6" name="6 Pentágono">
          <a:hlinkClick xmlns:r="http://schemas.openxmlformats.org/officeDocument/2006/relationships" r:id="rId3"/>
          <a:extLst>
            <a:ext uri="{FF2B5EF4-FFF2-40B4-BE49-F238E27FC236}">
              <a16:creationId xmlns:a16="http://schemas.microsoft.com/office/drawing/2014/main" id="{59A8BA04-4C75-42FF-9230-22F83B76D429}"/>
            </a:ext>
          </a:extLst>
        </xdr:cNvPr>
        <xdr:cNvSpPr/>
      </xdr:nvSpPr>
      <xdr:spPr>
        <a:xfrm flipH="1">
          <a:off x="18303240" y="160020"/>
          <a:ext cx="912495" cy="4286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xdr:colOff>
      <xdr:row>1</xdr:row>
      <xdr:rowOff>9525</xdr:rowOff>
    </xdr:from>
    <xdr:to>
      <xdr:col>21</xdr:col>
      <xdr:colOff>571500</xdr:colOff>
      <xdr:row>1</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04850" y="171450"/>
          <a:ext cx="160305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95252</xdr:colOff>
      <xdr:row>2</xdr:row>
      <xdr:rowOff>9525</xdr:rowOff>
    </xdr:from>
    <xdr:to>
      <xdr:col>21</xdr:col>
      <xdr:colOff>628650</xdr:colOff>
      <xdr:row>2</xdr:row>
      <xdr:rowOff>342900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81052" y="685800"/>
          <a:ext cx="1601152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xdr:colOff>
      <xdr:row>24</xdr:row>
      <xdr:rowOff>219075</xdr:rowOff>
    </xdr:from>
    <xdr:to>
      <xdr:col>21</xdr:col>
      <xdr:colOff>619125</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1" y="5838825"/>
          <a:ext cx="16097249"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30478</xdr:colOff>
      <xdr:row>3</xdr:row>
      <xdr:rowOff>139065</xdr:rowOff>
    </xdr:from>
    <xdr:to>
      <xdr:col>21</xdr:col>
      <xdr:colOff>590549</xdr:colOff>
      <xdr:row>21</xdr:row>
      <xdr:rowOff>131445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742950</xdr:colOff>
      <xdr:row>51</xdr:row>
      <xdr:rowOff>24763</xdr:rowOff>
    </xdr:from>
    <xdr:to>
      <xdr:col>21</xdr:col>
      <xdr:colOff>571500</xdr:colOff>
      <xdr:row>68</xdr:row>
      <xdr:rowOff>158114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48</xdr:row>
      <xdr:rowOff>0</xdr:rowOff>
    </xdr:from>
    <xdr:to>
      <xdr:col>21</xdr:col>
      <xdr:colOff>609600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0782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438150</xdr:rowOff>
    </xdr:to>
    <xdr:sp macro="" textlink="">
      <xdr:nvSpPr>
        <xdr:cNvPr id="4" name="6 Pentágono">
          <a:hlinkClick xmlns:r="http://schemas.openxmlformats.org/officeDocument/2006/relationships" r:id="rId1"/>
          <a:extLst>
            <a:ext uri="{FF2B5EF4-FFF2-40B4-BE49-F238E27FC236}">
              <a16:creationId xmlns:a16="http://schemas.microsoft.com/office/drawing/2014/main" id="{A7B23913-6C77-43D2-9066-C72B56DFEE78}"/>
            </a:ext>
          </a:extLst>
        </xdr:cNvPr>
        <xdr:cNvSpPr/>
      </xdr:nvSpPr>
      <xdr:spPr>
        <a:xfrm flipH="1">
          <a:off x="16983075" y="161925"/>
          <a:ext cx="9334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42</xdr:col>
      <xdr:colOff>693420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746760" y="179070"/>
          <a:ext cx="1641348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42</xdr:col>
      <xdr:colOff>701040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37235" y="680085"/>
          <a:ext cx="164306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594360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18185" y="6200775"/>
          <a:ext cx="1634299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701040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7711" y="179070"/>
          <a:ext cx="1645538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693420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18185" y="664845"/>
          <a:ext cx="16457295" cy="32956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708658</xdr:colOff>
      <xdr:row>24</xdr:row>
      <xdr:rowOff>285751</xdr:rowOff>
    </xdr:from>
    <xdr:to>
      <xdr:col>42</xdr:col>
      <xdr:colOff>662939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08658" y="6145531"/>
          <a:ext cx="16436341" cy="33909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20</xdr:col>
      <xdr:colOff>348615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23900" y="161925"/>
          <a:ext cx="166497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66676</xdr:colOff>
      <xdr:row>2</xdr:row>
      <xdr:rowOff>9525</xdr:rowOff>
    </xdr:from>
    <xdr:to>
      <xdr:col>20</xdr:col>
      <xdr:colOff>329565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6" y="685800"/>
          <a:ext cx="16602074"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20</xdr:col>
      <xdr:colOff>339090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14374" y="6172200"/>
          <a:ext cx="16649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815340</xdr:colOff>
      <xdr:row>4</xdr:row>
      <xdr:rowOff>1904</xdr:rowOff>
    </xdr:from>
    <xdr:to>
      <xdr:col>20</xdr:col>
      <xdr:colOff>323850</xdr:colOff>
      <xdr:row>21</xdr:row>
      <xdr:rowOff>171449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803910</xdr:colOff>
      <xdr:row>51</xdr:row>
      <xdr:rowOff>146684</xdr:rowOff>
    </xdr:from>
    <xdr:to>
      <xdr:col>20</xdr:col>
      <xdr:colOff>171450</xdr:colOff>
      <xdr:row>69</xdr:row>
      <xdr:rowOff>175259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57148</xdr:colOff>
      <xdr:row>48</xdr:row>
      <xdr:rowOff>171450</xdr:rowOff>
    </xdr:from>
    <xdr:to>
      <xdr:col>20</xdr:col>
      <xdr:colOff>236220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765808" y="11494770"/>
          <a:ext cx="1719453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152399</xdr:colOff>
      <xdr:row>1</xdr:row>
      <xdr:rowOff>495300</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8273F415-C786-41E2-92C5-DC03DB006FE9}"/>
            </a:ext>
          </a:extLst>
        </xdr:cNvPr>
        <xdr:cNvSpPr/>
      </xdr:nvSpPr>
      <xdr:spPr>
        <a:xfrm flipH="1">
          <a:off x="18577560" y="16002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9526</xdr:colOff>
      <xdr:row>0</xdr:row>
      <xdr:rowOff>133350</xdr:rowOff>
    </xdr:from>
    <xdr:to>
      <xdr:col>24</xdr:col>
      <xdr:colOff>72391</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6" y="133350"/>
          <a:ext cx="16192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1</xdr:row>
      <xdr:rowOff>495300</xdr:rowOff>
    </xdr:from>
    <xdr:to>
      <xdr:col>24</xdr:col>
      <xdr:colOff>81916</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685801" y="657225"/>
          <a:ext cx="16211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24</xdr:col>
      <xdr:colOff>100965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695324" y="5724525"/>
          <a:ext cx="162210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62864</xdr:colOff>
      <xdr:row>4</xdr:row>
      <xdr:rowOff>1904</xdr:rowOff>
    </xdr:from>
    <xdr:to>
      <xdr:col>23</xdr:col>
      <xdr:colOff>800099</xdr:colOff>
      <xdr:row>21</xdr:row>
      <xdr:rowOff>154305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817245</xdr:colOff>
      <xdr:row>52</xdr:row>
      <xdr:rowOff>19050</xdr:rowOff>
    </xdr:from>
    <xdr:to>
      <xdr:col>23</xdr:col>
      <xdr:colOff>742950</xdr:colOff>
      <xdr:row>69</xdr:row>
      <xdr:rowOff>114300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23</xdr:col>
      <xdr:colOff>790575</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3" y="11029950"/>
          <a:ext cx="161544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47625</xdr:colOff>
      <xdr:row>1</xdr:row>
      <xdr:rowOff>333375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CF092B08-E5A5-49C2-BA0E-DECE72B236FC}"/>
            </a:ext>
          </a:extLst>
        </xdr:cNvPr>
        <xdr:cNvSpPr/>
      </xdr:nvSpPr>
      <xdr:spPr>
        <a:xfrm flipH="1">
          <a:off x="18196560" y="167640"/>
          <a:ext cx="89344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23</xdr:col>
      <xdr:colOff>175260</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95323" y="123825"/>
          <a:ext cx="16087727"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23</xdr:col>
      <xdr:colOff>184785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04850" y="695325"/>
          <a:ext cx="160877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23</xdr:col>
      <xdr:colOff>203835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685800" y="5848350"/>
          <a:ext cx="161258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817245</xdr:colOff>
      <xdr:row>3</xdr:row>
      <xdr:rowOff>160020</xdr:rowOff>
    </xdr:from>
    <xdr:to>
      <xdr:col>22</xdr:col>
      <xdr:colOff>809625</xdr:colOff>
      <xdr:row>21</xdr:row>
      <xdr:rowOff>116205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817245</xdr:colOff>
      <xdr:row>52</xdr:row>
      <xdr:rowOff>24765</xdr:rowOff>
    </xdr:from>
    <xdr:to>
      <xdr:col>22</xdr:col>
      <xdr:colOff>714375</xdr:colOff>
      <xdr:row>69</xdr:row>
      <xdr:rowOff>158115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22</xdr:col>
      <xdr:colOff>647700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58591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47625</xdr:colOff>
      <xdr:row>1</xdr:row>
      <xdr:rowOff>333375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34545686-F56B-4243-9FFA-0EC27F25AC17}"/>
            </a:ext>
          </a:extLst>
        </xdr:cNvPr>
        <xdr:cNvSpPr/>
      </xdr:nvSpPr>
      <xdr:spPr>
        <a:xfrm flipH="1">
          <a:off x="17983200" y="167640"/>
          <a:ext cx="893445"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23</xdr:col>
      <xdr:colOff>518161</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08661" y="177165"/>
          <a:ext cx="1669542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23</xdr:col>
      <xdr:colOff>563880</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08661" y="678180"/>
          <a:ext cx="1674113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23</xdr:col>
      <xdr:colOff>609600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685800" y="5800725"/>
          <a:ext cx="163068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800100</xdr:colOff>
      <xdr:row>4</xdr:row>
      <xdr:rowOff>41910</xdr:rowOff>
    </xdr:from>
    <xdr:to>
      <xdr:col>23</xdr:col>
      <xdr:colOff>830580</xdr:colOff>
      <xdr:row>21</xdr:row>
      <xdr:rowOff>184785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807720</xdr:colOff>
      <xdr:row>51</xdr:row>
      <xdr:rowOff>150495</xdr:rowOff>
    </xdr:from>
    <xdr:to>
      <xdr:col>23</xdr:col>
      <xdr:colOff>485775</xdr:colOff>
      <xdr:row>69</xdr:row>
      <xdr:rowOff>137161</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23</xdr:col>
      <xdr:colOff>466724</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3" y="10915650"/>
          <a:ext cx="16268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152399</xdr:colOff>
      <xdr:row>1</xdr:row>
      <xdr:rowOff>495300</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3695CF94-6D51-4897-935D-EC554384F317}"/>
            </a:ext>
          </a:extLst>
        </xdr:cNvPr>
        <xdr:cNvSpPr/>
      </xdr:nvSpPr>
      <xdr:spPr>
        <a:xfrm flipH="1">
          <a:off x="17731740" y="167640"/>
          <a:ext cx="99821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20</xdr:col>
      <xdr:colOff>316230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20</xdr:col>
      <xdr:colOff>344805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47625</xdr:colOff>
      <xdr:row>50</xdr:row>
      <xdr:rowOff>9526</xdr:rowOff>
    </xdr:from>
    <xdr:to>
      <xdr:col>20</xdr:col>
      <xdr:colOff>361950</xdr:colOff>
      <xdr:row>68</xdr:row>
      <xdr:rowOff>19050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647700</xdr:colOff>
      <xdr:row>46</xdr:row>
      <xdr:rowOff>133350</xdr:rowOff>
    </xdr:from>
    <xdr:to>
      <xdr:col>20</xdr:col>
      <xdr:colOff>504825</xdr:colOff>
      <xdr:row>48</xdr:row>
      <xdr:rowOff>142875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47700" y="10267950"/>
          <a:ext cx="16354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32384</xdr:colOff>
      <xdr:row>5</xdr:row>
      <xdr:rowOff>7620</xdr:rowOff>
    </xdr:from>
    <xdr:to>
      <xdr:col>20</xdr:col>
      <xdr:colOff>274320</xdr:colOff>
      <xdr:row>22</xdr:row>
      <xdr:rowOff>182880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1</xdr:row>
      <xdr:rowOff>0</xdr:rowOff>
    </xdr:from>
    <xdr:to>
      <xdr:col>22</xdr:col>
      <xdr:colOff>99060</xdr:colOff>
      <xdr:row>1</xdr:row>
      <xdr:rowOff>409575</xdr:rowOff>
    </xdr:to>
    <xdr:sp macro="" textlink="">
      <xdr:nvSpPr>
        <xdr:cNvPr id="6" name="3 Pentágono">
          <a:hlinkClick xmlns:r="http://schemas.openxmlformats.org/officeDocument/2006/relationships" r:id="rId3"/>
          <a:extLst>
            <a:ext uri="{FF2B5EF4-FFF2-40B4-BE49-F238E27FC236}">
              <a16:creationId xmlns:a16="http://schemas.microsoft.com/office/drawing/2014/main" id="{A3A5FF3F-4FF5-4431-82FB-98DA33D80F73}"/>
            </a:ext>
          </a:extLst>
        </xdr:cNvPr>
        <xdr:cNvSpPr/>
      </xdr:nvSpPr>
      <xdr:spPr>
        <a:xfrm flipH="1">
          <a:off x="17823180" y="167640"/>
          <a:ext cx="94488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28575</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4374" y="180975"/>
          <a:ext cx="159353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de lo social, Primera Instancia y primera instancia e instrucción</a:t>
          </a:r>
        </a:p>
      </xdr:txBody>
    </xdr:sp>
    <xdr:clientData/>
  </xdr:twoCellAnchor>
  <xdr:twoCellAnchor editAs="oneCell">
    <xdr:from>
      <xdr:col>1</xdr:col>
      <xdr:colOff>25977</xdr:colOff>
      <xdr:row>2</xdr:row>
      <xdr:rowOff>38100</xdr:rowOff>
    </xdr:from>
    <xdr:to>
      <xdr:col>15</xdr:col>
      <xdr:colOff>76200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1777" y="714375"/>
          <a:ext cx="15985548"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PRIMER TRIMESTRE 2025</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152400</xdr:colOff>
      <xdr:row>1</xdr:row>
      <xdr:rowOff>0</xdr:rowOff>
    </xdr:from>
    <xdr:to>
      <xdr:col>16</xdr:col>
      <xdr:colOff>114300</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73525" y="161925"/>
          <a:ext cx="10191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Datos%20sobre%20el%20efecto%20de%20la%20crisis%20en%20los%20juzgados%20de%20lo%20mercantil%201T%202025.xlsx" TargetMode="External"/><Relationship Id="rId1" Type="http://schemas.openxmlformats.org/officeDocument/2006/relationships/externalLinkPath" Target="/00%20CRISIS/A&#241;o%202025/Datos%20sobre%20el%20efecto%20de%20la%20crisis%20en%20los%20juzgados%20de%20lo%20mercantil%201T%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Datos%20sobre%20el%20efecto%20de%20la%20crisis%20en%20los%20juzgados%20de%20lo%20mercantil%201T%202025%20-%20con%20Microempre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secutivos declarados TSJ"/>
      <sheetName val="Provinci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B6" t="str">
            <v>ANDALUCÍA</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O372"/>
  <sheetViews>
    <sheetView tabSelected="1" zoomScale="110" zoomScaleNormal="110" workbookViewId="0"/>
  </sheetViews>
  <sheetFormatPr baseColWidth="10" defaultColWidth="11.42578125" defaultRowHeight="14.25" x14ac:dyDescent="0.2"/>
  <cols>
    <col min="1" max="1" width="12.5703125" style="4" customWidth="1"/>
    <col min="2" max="2" width="88.42578125" style="4" customWidth="1"/>
    <col min="3" max="13" width="12.5703125" style="4" customWidth="1"/>
    <col min="14" max="14" width="18.42578125" style="4" customWidth="1"/>
    <col min="15" max="16" width="12.5703125" style="4" customWidth="1"/>
    <col min="17" max="17" width="14.85546875" style="4" customWidth="1"/>
    <col min="18" max="19" width="12.5703125" style="4" customWidth="1"/>
    <col min="20" max="16384" width="11.42578125" style="4"/>
  </cols>
  <sheetData>
    <row r="1" spans="1:15" ht="14.25" customHeight="1" x14ac:dyDescent="0.25">
      <c r="A1" s="166"/>
      <c r="B1" s="3"/>
      <c r="C1" s="3"/>
      <c r="D1" s="3"/>
      <c r="E1" s="3"/>
      <c r="F1" s="3"/>
      <c r="G1" s="3"/>
      <c r="H1" s="2"/>
      <c r="I1" s="2"/>
      <c r="J1" s="2"/>
      <c r="K1" s="2"/>
    </row>
    <row r="2" spans="1:15" ht="14.25" customHeight="1" x14ac:dyDescent="0.2">
      <c r="A2" s="2"/>
      <c r="B2" s="2"/>
      <c r="C2" s="2"/>
      <c r="E2" s="5"/>
      <c r="F2" s="6"/>
      <c r="G2" s="6"/>
      <c r="H2" s="6"/>
      <c r="I2" s="6"/>
      <c r="J2" s="6"/>
      <c r="K2" s="2"/>
    </row>
    <row r="3" spans="1:15" ht="14.25" customHeight="1" x14ac:dyDescent="0.2">
      <c r="A3" s="2"/>
      <c r="B3" s="2"/>
      <c r="C3" s="2"/>
      <c r="E3" s="6"/>
      <c r="F3" s="6"/>
      <c r="G3" s="6"/>
      <c r="H3" s="6"/>
      <c r="I3" s="6"/>
      <c r="J3" s="6"/>
      <c r="K3" s="2"/>
    </row>
    <row r="4" spans="1:15" ht="14.25" customHeight="1" x14ac:dyDescent="0.25">
      <c r="A4" s="167"/>
      <c r="B4" s="2"/>
      <c r="C4" s="2"/>
      <c r="E4" s="5"/>
      <c r="F4" s="6"/>
      <c r="G4" s="6"/>
      <c r="H4" s="6"/>
      <c r="I4" s="6"/>
      <c r="J4" s="6"/>
      <c r="K4" s="2"/>
    </row>
    <row r="5" spans="1:15" ht="14.25" customHeight="1" x14ac:dyDescent="0.25">
      <c r="A5" s="169"/>
      <c r="B5" s="170"/>
      <c r="C5" s="170"/>
      <c r="D5" s="2"/>
      <c r="E5" s="2"/>
      <c r="F5" s="7"/>
      <c r="G5" s="7"/>
      <c r="H5" s="7"/>
      <c r="I5" s="2"/>
      <c r="J5" s="2"/>
      <c r="K5" s="2"/>
    </row>
    <row r="6" spans="1:15" ht="14.25" customHeight="1" x14ac:dyDescent="0.25">
      <c r="A6" s="169"/>
      <c r="B6" s="171"/>
      <c r="C6" s="171"/>
      <c r="D6" s="2"/>
      <c r="E6" s="2"/>
      <c r="F6" s="2"/>
      <c r="G6" s="2"/>
      <c r="H6" s="2"/>
      <c r="I6" s="2"/>
      <c r="J6" s="2"/>
      <c r="K6" s="2"/>
    </row>
    <row r="7" spans="1:15" ht="14.25" customHeight="1" x14ac:dyDescent="0.25">
      <c r="A7" s="168"/>
      <c r="B7" s="8"/>
      <c r="C7" s="8"/>
      <c r="D7" s="2"/>
      <c r="E7" s="2"/>
      <c r="F7" s="2"/>
      <c r="G7" s="2"/>
      <c r="H7" s="2"/>
      <c r="I7" s="2"/>
      <c r="J7" s="2"/>
      <c r="K7" s="2"/>
    </row>
    <row r="8" spans="1:15" ht="14.25" customHeight="1" x14ac:dyDescent="0.25">
      <c r="A8" s="168"/>
      <c r="B8" s="8"/>
      <c r="C8" s="8"/>
      <c r="D8" s="2"/>
      <c r="E8" s="2"/>
      <c r="F8" s="2"/>
      <c r="G8" s="2"/>
      <c r="H8" s="2"/>
      <c r="I8" s="2"/>
      <c r="J8" s="2"/>
      <c r="K8" s="2"/>
    </row>
    <row r="9" spans="1:15" ht="14.25" customHeight="1" x14ac:dyDescent="0.25">
      <c r="A9" s="169"/>
      <c r="B9" s="95"/>
      <c r="C9" s="95"/>
      <c r="M9" s="2"/>
    </row>
    <row r="10" spans="1:15" ht="14.25" customHeight="1" x14ac:dyDescent="0.25">
      <c r="A10" s="168"/>
      <c r="B10" s="9"/>
      <c r="C10" s="9"/>
      <c r="M10" s="2"/>
    </row>
    <row r="11" spans="1:15" ht="14.25" customHeight="1" x14ac:dyDescent="0.25">
      <c r="A11" s="168"/>
      <c r="B11" s="9"/>
      <c r="C11" s="9"/>
      <c r="M11" s="2"/>
    </row>
    <row r="12" spans="1:15" ht="14.25" customHeight="1" x14ac:dyDescent="0.25">
      <c r="A12" s="168"/>
      <c r="B12" s="9"/>
      <c r="C12" s="9"/>
    </row>
    <row r="13" spans="1:15" ht="14.25" customHeight="1" x14ac:dyDescent="0.25">
      <c r="A13" s="167"/>
      <c r="B13" s="28"/>
    </row>
    <row r="14" spans="1:15" ht="20.25" customHeight="1" x14ac:dyDescent="0.2">
      <c r="B14" s="182" t="s">
        <v>17</v>
      </c>
      <c r="C14" s="118"/>
      <c r="D14" s="118"/>
      <c r="E14" s="118"/>
      <c r="F14" s="118"/>
      <c r="G14" s="118"/>
      <c r="H14" s="118"/>
      <c r="I14" s="118"/>
      <c r="J14" s="118"/>
      <c r="K14" s="118"/>
      <c r="L14" s="118"/>
      <c r="M14" s="118"/>
      <c r="N14" s="118"/>
      <c r="O14" s="118"/>
    </row>
    <row r="15" spans="1:15" ht="22.5" customHeight="1" x14ac:dyDescent="0.2">
      <c r="B15" s="182" t="s">
        <v>65</v>
      </c>
      <c r="C15" s="172"/>
      <c r="D15" s="172"/>
      <c r="E15" s="172"/>
      <c r="F15" s="172"/>
      <c r="G15" s="172"/>
      <c r="H15" s="172"/>
      <c r="I15" s="172"/>
      <c r="J15" s="172"/>
      <c r="K15" s="172"/>
      <c r="L15" s="172"/>
      <c r="M15" s="172"/>
      <c r="N15" s="172"/>
      <c r="O15" s="172"/>
    </row>
    <row r="16" spans="1:15" ht="22.5" customHeight="1" x14ac:dyDescent="0.25">
      <c r="B16" s="173" t="s">
        <v>272</v>
      </c>
      <c r="C16" s="172"/>
      <c r="D16" s="173" t="s">
        <v>273</v>
      </c>
      <c r="E16" s="172"/>
      <c r="F16" s="172"/>
      <c r="G16" s="172"/>
      <c r="H16" s="172"/>
      <c r="I16" s="172"/>
      <c r="J16" s="172"/>
      <c r="K16" s="172"/>
      <c r="L16" s="172"/>
      <c r="M16" s="172"/>
      <c r="N16" s="172"/>
      <c r="O16" s="172"/>
    </row>
    <row r="17" spans="2:15" ht="22.5" customHeight="1" x14ac:dyDescent="0.2">
      <c r="B17" s="182" t="s">
        <v>262</v>
      </c>
      <c r="C17" s="172"/>
      <c r="D17" s="182" t="s">
        <v>18</v>
      </c>
      <c r="E17" s="172"/>
      <c r="F17" s="172"/>
      <c r="G17" s="172"/>
      <c r="H17" s="172"/>
      <c r="I17" s="172"/>
      <c r="J17" s="172"/>
      <c r="K17" s="172"/>
      <c r="L17" s="172"/>
      <c r="M17" s="172"/>
      <c r="N17" s="172"/>
      <c r="O17" s="172"/>
    </row>
    <row r="18" spans="2:15" ht="22.5" customHeight="1" x14ac:dyDescent="0.2">
      <c r="B18" s="182" t="s">
        <v>263</v>
      </c>
      <c r="D18" s="182" t="s">
        <v>19</v>
      </c>
    </row>
    <row r="19" spans="2:15" ht="22.5" customHeight="1" x14ac:dyDescent="0.2">
      <c r="B19" s="182" t="s">
        <v>264</v>
      </c>
    </row>
    <row r="20" spans="2:15" ht="22.5" customHeight="1" x14ac:dyDescent="0.25">
      <c r="B20" s="182" t="s">
        <v>138</v>
      </c>
      <c r="D20" s="173" t="s">
        <v>274</v>
      </c>
    </row>
    <row r="21" spans="2:15" ht="22.5" customHeight="1" x14ac:dyDescent="0.2">
      <c r="B21" s="182" t="s">
        <v>265</v>
      </c>
      <c r="C21" s="172"/>
      <c r="D21" s="182" t="s">
        <v>14</v>
      </c>
      <c r="E21" s="172"/>
      <c r="F21" s="172"/>
      <c r="G21" s="172"/>
      <c r="H21" s="172"/>
      <c r="I21" s="172"/>
      <c r="J21" s="172"/>
      <c r="K21" s="172"/>
      <c r="L21" s="172"/>
      <c r="M21" s="172"/>
      <c r="N21" s="172"/>
      <c r="O21" s="172"/>
    </row>
    <row r="22" spans="2:15" ht="22.5" customHeight="1" x14ac:dyDescent="0.2">
      <c r="B22" s="182" t="s">
        <v>266</v>
      </c>
      <c r="C22" s="172"/>
      <c r="D22" s="182" t="s">
        <v>275</v>
      </c>
      <c r="E22" s="172"/>
      <c r="F22" s="172"/>
      <c r="G22" s="172"/>
      <c r="H22" s="172"/>
      <c r="I22" s="172"/>
      <c r="J22" s="172"/>
      <c r="K22" s="172"/>
      <c r="L22" s="172"/>
      <c r="M22" s="172"/>
      <c r="N22" s="172"/>
      <c r="O22" s="172"/>
    </row>
    <row r="23" spans="2:15" ht="22.5" customHeight="1" x14ac:dyDescent="0.2">
      <c r="B23" s="182" t="s">
        <v>267</v>
      </c>
      <c r="C23" s="172"/>
      <c r="D23" s="182" t="s">
        <v>71</v>
      </c>
      <c r="E23" s="172"/>
      <c r="F23" s="172"/>
      <c r="G23" s="172"/>
      <c r="H23" s="172"/>
      <c r="I23" s="172"/>
      <c r="J23" s="172"/>
      <c r="K23" s="172"/>
      <c r="L23" s="172"/>
      <c r="M23" s="172"/>
      <c r="N23" s="172"/>
      <c r="O23" s="172"/>
    </row>
    <row r="24" spans="2:15" ht="22.5" customHeight="1" x14ac:dyDescent="0.2">
      <c r="B24" s="182" t="s">
        <v>268</v>
      </c>
      <c r="C24" s="172"/>
      <c r="D24" s="182" t="s">
        <v>276</v>
      </c>
      <c r="E24" s="172"/>
      <c r="F24" s="172"/>
      <c r="G24" s="172"/>
      <c r="H24" s="172"/>
      <c r="I24" s="172"/>
      <c r="J24" s="172"/>
      <c r="K24" s="172"/>
      <c r="L24" s="172"/>
      <c r="M24" s="172"/>
      <c r="N24" s="172"/>
      <c r="O24" s="172"/>
    </row>
    <row r="25" spans="2:15" ht="22.5" customHeight="1" x14ac:dyDescent="0.2">
      <c r="B25" s="182" t="s">
        <v>254</v>
      </c>
      <c r="C25" s="172"/>
      <c r="D25" s="182" t="s">
        <v>277</v>
      </c>
      <c r="E25" s="172"/>
      <c r="F25" s="172"/>
      <c r="G25" s="172"/>
      <c r="H25" s="172"/>
      <c r="I25" s="172"/>
      <c r="J25" s="172"/>
      <c r="K25" s="172"/>
      <c r="L25" s="172"/>
      <c r="M25" s="172"/>
      <c r="N25" s="172"/>
      <c r="O25" s="172"/>
    </row>
    <row r="26" spans="2:15" ht="22.5" customHeight="1" x14ac:dyDescent="0.2">
      <c r="B26" s="182" t="s">
        <v>255</v>
      </c>
      <c r="C26" s="172"/>
      <c r="D26" s="182" t="s">
        <v>278</v>
      </c>
      <c r="E26" s="172"/>
      <c r="F26" s="172"/>
      <c r="G26" s="172"/>
      <c r="H26" s="172"/>
      <c r="I26" s="172"/>
      <c r="J26" s="172"/>
      <c r="K26" s="172"/>
      <c r="L26" s="172"/>
      <c r="M26" s="172"/>
      <c r="N26" s="172"/>
      <c r="O26" s="172"/>
    </row>
    <row r="27" spans="2:15" ht="22.5" customHeight="1" x14ac:dyDescent="0.2">
      <c r="B27" s="182" t="s">
        <v>256</v>
      </c>
      <c r="C27" s="172"/>
      <c r="D27" s="182" t="s">
        <v>258</v>
      </c>
      <c r="E27" s="172"/>
      <c r="F27" s="172"/>
      <c r="G27" s="172"/>
      <c r="H27" s="172"/>
      <c r="I27" s="172"/>
      <c r="J27" s="172"/>
      <c r="K27" s="172"/>
      <c r="L27" s="172"/>
      <c r="M27" s="172"/>
      <c r="N27" s="172"/>
      <c r="O27" s="172"/>
    </row>
    <row r="28" spans="2:15" ht="22.5" customHeight="1" x14ac:dyDescent="0.2">
      <c r="B28" s="182" t="s">
        <v>269</v>
      </c>
      <c r="C28" s="172"/>
      <c r="D28" s="182" t="s">
        <v>259</v>
      </c>
      <c r="E28" s="172"/>
      <c r="F28" s="172"/>
      <c r="G28" s="172"/>
      <c r="H28" s="172"/>
      <c r="I28" s="172"/>
      <c r="J28" s="172"/>
      <c r="K28" s="172"/>
      <c r="L28" s="172"/>
      <c r="M28" s="172"/>
      <c r="N28" s="172"/>
      <c r="O28" s="172"/>
    </row>
    <row r="29" spans="2:15" ht="22.5" customHeight="1" x14ac:dyDescent="0.2">
      <c r="B29" s="182" t="s">
        <v>257</v>
      </c>
      <c r="C29" s="172"/>
      <c r="D29" s="182" t="s">
        <v>260</v>
      </c>
      <c r="E29" s="172"/>
      <c r="F29" s="172"/>
      <c r="G29" s="172"/>
      <c r="H29" s="172"/>
      <c r="I29" s="172"/>
      <c r="J29" s="172"/>
      <c r="K29" s="172"/>
      <c r="L29" s="172"/>
      <c r="M29" s="172"/>
      <c r="N29" s="172"/>
      <c r="O29" s="172"/>
    </row>
    <row r="30" spans="2:15" ht="22.5" customHeight="1" x14ac:dyDescent="0.2">
      <c r="B30" s="182" t="s">
        <v>270</v>
      </c>
      <c r="C30" s="172"/>
      <c r="D30" s="182"/>
      <c r="E30" s="172"/>
      <c r="F30" s="172"/>
      <c r="G30" s="172"/>
      <c r="H30" s="172"/>
      <c r="I30" s="172"/>
      <c r="J30" s="172"/>
      <c r="K30" s="172"/>
      <c r="L30" s="172"/>
      <c r="M30" s="172"/>
      <c r="N30" s="172"/>
      <c r="O30" s="172"/>
    </row>
    <row r="31" spans="2:15" ht="22.5" customHeight="1" x14ac:dyDescent="0.2">
      <c r="B31" s="182" t="s">
        <v>271</v>
      </c>
      <c r="C31" s="172"/>
      <c r="D31" s="182" t="s">
        <v>261</v>
      </c>
      <c r="E31" s="172"/>
      <c r="F31" s="172"/>
      <c r="G31" s="172"/>
      <c r="H31" s="172"/>
      <c r="I31" s="172"/>
      <c r="J31" s="172"/>
      <c r="K31" s="172"/>
      <c r="L31" s="172"/>
      <c r="M31" s="172"/>
      <c r="N31" s="172"/>
      <c r="O31" s="172"/>
    </row>
    <row r="32" spans="2:15" ht="22.5" customHeight="1" x14ac:dyDescent="0.2">
      <c r="B32"/>
      <c r="C32"/>
      <c r="D32"/>
      <c r="E32"/>
      <c r="F32"/>
      <c r="G32"/>
      <c r="H32"/>
      <c r="I32"/>
      <c r="J32"/>
      <c r="K32"/>
      <c r="L32"/>
      <c r="M32"/>
      <c r="N32"/>
    </row>
    <row r="33" spans="2:14" ht="22.5" customHeight="1" x14ac:dyDescent="0.2">
      <c r="B33" s="28"/>
      <c r="C33" s="28"/>
      <c r="D33" s="28"/>
      <c r="E33" s="28"/>
      <c r="F33" s="28"/>
      <c r="G33" s="28"/>
      <c r="H33" s="28"/>
      <c r="I33" s="28"/>
      <c r="J33" s="28"/>
      <c r="K33" s="28"/>
      <c r="L33" s="28"/>
      <c r="M33" s="28"/>
      <c r="N33" s="28"/>
    </row>
    <row r="34" spans="2:14" ht="22.5" customHeight="1" x14ac:dyDescent="0.2"/>
    <row r="35" spans="2:14" ht="22.5" customHeight="1" x14ac:dyDescent="0.2"/>
    <row r="36" spans="2:14" ht="22.5" customHeight="1" x14ac:dyDescent="0.2"/>
    <row r="37" spans="2:14" ht="22.5" customHeight="1" x14ac:dyDescent="0.2"/>
    <row r="38" spans="2:14" ht="22.5" customHeight="1" x14ac:dyDescent="0.2"/>
    <row r="39" spans="2:14" ht="22.5" customHeight="1" x14ac:dyDescent="0.2"/>
    <row r="40" spans="2:14" ht="22.5" customHeight="1" x14ac:dyDescent="0.2"/>
    <row r="41" spans="2:14" ht="22.5" customHeight="1" x14ac:dyDescent="0.2"/>
    <row r="42" spans="2:14" ht="22.5" customHeight="1" x14ac:dyDescent="0.2"/>
    <row r="43" spans="2:14" ht="22.5" customHeight="1" x14ac:dyDescent="0.2"/>
    <row r="44" spans="2:14" ht="14.25" customHeight="1" x14ac:dyDescent="0.2">
      <c r="B44" s="12"/>
    </row>
    <row r="45" spans="2:14" ht="14.25" customHeight="1" x14ac:dyDescent="0.2">
      <c r="B45" s="12"/>
    </row>
    <row r="46" spans="2:14" ht="14.25" customHeight="1" x14ac:dyDescent="0.2">
      <c r="B46" s="12"/>
    </row>
    <row r="47" spans="2:14" ht="14.25" customHeight="1" x14ac:dyDescent="0.2">
      <c r="B47" s="12"/>
    </row>
    <row r="48" spans="2:14" ht="14.25" customHeight="1" x14ac:dyDescent="0.2">
      <c r="B48" s="12"/>
    </row>
    <row r="49" spans="2:2" ht="14.25" customHeight="1" x14ac:dyDescent="0.2">
      <c r="B49" s="12"/>
    </row>
    <row r="50" spans="2:2" ht="14.25" customHeight="1" x14ac:dyDescent="0.2">
      <c r="B50" s="12"/>
    </row>
    <row r="51" spans="2:2" ht="14.25" customHeight="1" x14ac:dyDescent="0.2">
      <c r="B51" s="12"/>
    </row>
    <row r="52" spans="2:2" ht="14.25" customHeight="1" x14ac:dyDescent="0.2"/>
    <row r="53" spans="2:2" ht="14.25" customHeight="1" x14ac:dyDescent="0.2"/>
    <row r="54" spans="2:2" ht="14.25" customHeight="1" x14ac:dyDescent="0.2"/>
    <row r="55" spans="2:2" ht="14.25" customHeight="1" x14ac:dyDescent="0.2"/>
    <row r="56" spans="2:2" ht="14.25" customHeight="1" x14ac:dyDescent="0.2"/>
    <row r="57" spans="2:2" ht="14.25" customHeight="1" x14ac:dyDescent="0.2"/>
    <row r="58" spans="2:2" ht="14.25" customHeight="1" x14ac:dyDescent="0.2"/>
    <row r="59" spans="2:2" ht="14.25" customHeight="1" x14ac:dyDescent="0.2"/>
    <row r="60" spans="2:2" ht="14.25" customHeight="1" x14ac:dyDescent="0.2"/>
    <row r="61" spans="2:2" ht="14.25" customHeight="1" x14ac:dyDescent="0.2"/>
    <row r="62" spans="2:2" ht="14.25" customHeight="1" x14ac:dyDescent="0.2"/>
    <row r="63" spans="2:2" ht="14.25" customHeight="1" x14ac:dyDescent="0.2"/>
    <row r="64" spans="2: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sheetData>
  <phoneticPr fontId="0" type="noConversion"/>
  <hyperlinks>
    <hyperlink ref="B14" location="'Resumen'!A1" display="Resumen" xr:uid="{AF480E1F-A447-4518-9D8B-29C21A02D240}"/>
    <hyperlink ref="B30" location="'PEM de continuación TSJ'!A1" display="PEM de continuación TSJ" xr:uid="{7D4F7C6B-B003-4905-B1B0-64834F93F01D}"/>
    <hyperlink ref="B29" location="'PEM aperturados TSJ'!A1" display="Procedimientos Especiales de Microempresas aperturados por TSJ" xr:uid="{F38897B2-ADCA-4123-AB48-AEEA4F4008B7}"/>
    <hyperlink ref="B28" location="'PEM presentados TSJ total'!A1" display="PEM presentados TSJ total" xr:uid="{B830F197-6C35-4F15-A039-9595DF032DFA}"/>
    <hyperlink ref="B27" location="'PEM TSJ  pers nat'!A1" display="Procedimientos Especiales de Microempresas presentados por TSJ. Persona natural" xr:uid="{38872F2D-7916-4CF5-ADE5-72AF0BEF9DE6}"/>
    <hyperlink ref="B26" location="'PEM TSJ persona jurídica'!A1" display="Procedimientos Especiales de  Microempresas presentados por TSJ. Personas jurídicas" xr:uid="{D5BD18D7-58E3-406D-81F4-4C142EAFED3E}"/>
    <hyperlink ref="B25" location="'Concurs.sin masa declarados TSJ'!A1" display="Concursos sin masa declarados por TSJ" xr:uid="{3B71CCB0-1FB8-4097-944F-E71EE2DD4C4E}"/>
    <hyperlink ref="B24" location="'E.R.E's TSJ'!A1" display="E.R.E's TSJ" xr:uid="{796643C8-E9DB-43A7-A0F9-D0DE36C5CB3C}"/>
    <hyperlink ref="B23" location="'Concursos Liquidación TSJ'!A1" display="Liquidación de concursos iniciados por TSJ" xr:uid="{666F6B7C-3C06-43DE-9F41-7301A22D935D}"/>
    <hyperlink ref="B22" location="'Concursos Convenio TSJ'!A1" display="Concursos Convenio TSJ" xr:uid="{A0E45E73-1659-4C48-A24B-5526E7268B22}"/>
    <hyperlink ref="B21" location="'Concursos declarados TSJ'!A1" display="Concursos declarados por TSJ" xr:uid="{7A3E9242-3CA1-4789-A5DF-72D61D81FA0A}"/>
    <hyperlink ref="B20" location="'Total concursos TSJ'!A1" display="Total concursos TSJ" xr:uid="{5F1D3425-E99E-4A72-AB9B-6FF3086DF6E1}"/>
    <hyperlink ref="B19" location="'Concursos TSJ pers. nat.no emp '!A1" display="Concursos TSJ pers. nat.no emp " xr:uid="{F4B3C88C-5FC5-439A-B732-D140C53298B8}"/>
    <hyperlink ref="B18" location="'Concursos TSJ pers. nat.empres'!A1" display="Concursos TSJ pers. nat.empres" xr:uid="{12AACDA0-4CEC-4F13-A87A-DE48F05B814C}"/>
    <hyperlink ref="B17" location="'Concursos TSJ pers. jurid. '!A1" display="Total concursos de personas jurídicas presentados " xr:uid="{21C302C4-8ED6-48FC-BB58-E0D1763C5F71}"/>
    <hyperlink ref="B15" location="'Definiciones y conceptos'!A1" display="Definiciones y conceptos" xr:uid="{BD36B701-187D-423C-B77D-BA54A1AF5FC5}"/>
    <hyperlink ref="B31" location="'PEM de liquidación TSJ'!A1" display="PEM de liquidación TSJ" xr:uid="{86B15A4F-E91C-4A90-AA60-3F960F9932D1}"/>
    <hyperlink ref="D18" location="'Recl. cantidad TSJ'!A1" display="Recl. cantidad TSJ" xr:uid="{549F99EF-A2EB-4B35-95FB-E15BCA1F1143}"/>
    <hyperlink ref="D17" location="'Despidos presentados TSJ'!A1" display="Despidos presentados TSJ" xr:uid="{AF735C22-5322-47E9-8D47-41C705FF5C82}"/>
    <hyperlink ref="D29" location="'Verb. pos. ocupas'!A1" display="Verbales posesorios por ocupación ilegal de viviendas ingresados" xr:uid="{AFDD6575-5A20-40A1-91A5-AF7FFD89F6D6}"/>
    <hyperlink ref="D28" location="'Lanzamientos. Otros TSJ'!A1" display="Otros lanzamientos practicados " xr:uid="{FD4B3D32-5B2A-4E42-9598-E8C7CF739CCD}"/>
    <hyperlink ref="D27" location="'Lanzamientos L.A.U  TSJ'!A1" display="Lanzamientos practicados como consecuencia de procedimientos derivados de la Ley de Arrendamientos Urbanos " xr:uid="{4571F7EE-8A76-4132-935C-0FBAE4BF2D80}"/>
    <hyperlink ref="D26" location="'Lanzamientos E.hipotecaria TSJ'!A1" display="Lanzamientos E.hipotecaria TSJ" xr:uid="{E5C78A9C-BD4A-4319-AC4C-BB89194EE6E8}"/>
    <hyperlink ref="D25" location="'Lanzamientos practic. total TSJ'!A1" display="Total lanzamientos practicados " xr:uid="{18B7A501-1E41-4F6C-9F88-2285A5366A1C}"/>
    <hyperlink ref="D24" location="'Lanzamientos con Cump ptivo TSJ'!A1" display="Lanzamientos con Cump ptivo TSJ" xr:uid="{BA8FF2DB-653B-4C5E-8433-C90C570A180F}"/>
    <hyperlink ref="D23" location="'Lanzamientos SC recibidos TSJ'!A1" display="Lanzamientos recibidos en los Servicios Comunes por TSJ" xr:uid="{4A07D4CA-AF90-4944-BE73-CE021FC8ED13}"/>
    <hyperlink ref="D22" location="'Monitorios presentados TSJ  '!A1" display="Procedimientos Monitorios presentados " xr:uid="{E427A622-82B0-4327-A57B-CEBE48CEFA30}"/>
    <hyperlink ref="D21" location="'Ej. Hipot. presentados TSJ '!A1" display="Ej. Hipot. presentados TSJ " xr:uid="{03551018-9B32-41DA-94B7-181A60FEFBA8}"/>
    <hyperlink ref="D31" location="'Provincias'!A1" display="DATOS PROVINCIALES PRIMER TRIMESTRE 2025" xr:uid="{3DF55783-3EA9-4D72-AD3D-9EB4123FE592}"/>
  </hyperlinks>
  <pageMargins left="0.75" right="0.75" top="1" bottom="1" header="0" footer="0"/>
  <pageSetup paperSize="9" scale="4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P367"/>
  <sheetViews>
    <sheetView topLeftCell="A85" zoomScale="89" zoomScaleNormal="89" workbookViewId="0"/>
  </sheetViews>
  <sheetFormatPr baseColWidth="10" defaultColWidth="11.42578125" defaultRowHeight="12.75" x14ac:dyDescent="0.2"/>
  <cols>
    <col min="1" max="1" width="9.85546875" style="12" customWidth="1"/>
    <col min="2" max="2" width="15.42578125" style="12" customWidth="1"/>
    <col min="3" max="3" width="17.570312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425781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96</v>
      </c>
      <c r="E4" s="39" t="s">
        <v>24</v>
      </c>
      <c r="F4" s="39" t="s">
        <v>97</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42</v>
      </c>
      <c r="C18" s="41">
        <v>28131</v>
      </c>
      <c r="D18" s="41">
        <v>45558</v>
      </c>
      <c r="E18" s="33">
        <f t="shared" si="0"/>
        <v>-0.21013617857644251</v>
      </c>
      <c r="F18" s="33">
        <f t="shared" si="1"/>
        <v>-3.4931260194462688E-2</v>
      </c>
      <c r="G18" s="13"/>
      <c r="H18" s="13"/>
    </row>
    <row r="19" spans="2:8" ht="14.25" customHeight="1" thickBot="1" x14ac:dyDescent="0.25">
      <c r="B19" s="31" t="s">
        <v>54</v>
      </c>
      <c r="C19" s="41">
        <v>26080</v>
      </c>
      <c r="D19" s="41">
        <v>34229</v>
      </c>
      <c r="E19" s="33">
        <f t="shared" si="0"/>
        <v>-0.17405624524955662</v>
      </c>
      <c r="F19" s="33">
        <f t="shared" si="1"/>
        <v>-0.1438040922507379</v>
      </c>
      <c r="G19" s="13"/>
      <c r="H19" s="13"/>
    </row>
    <row r="20" spans="2:8" ht="14.25" customHeight="1" thickBot="1" x14ac:dyDescent="0.25">
      <c r="B20" s="32" t="s">
        <v>56</v>
      </c>
      <c r="C20" s="43">
        <v>26539</v>
      </c>
      <c r="D20" s="43">
        <v>39680</v>
      </c>
      <c r="E20" s="34">
        <f t="shared" si="0"/>
        <v>-0.10576858278859762</v>
      </c>
      <c r="F20" s="34">
        <f t="shared" si="1"/>
        <v>-0.11270125223613596</v>
      </c>
      <c r="G20" s="13"/>
      <c r="H20" s="13"/>
    </row>
    <row r="21" spans="2:8" ht="14.25" customHeight="1" thickBot="1" x14ac:dyDescent="0.25">
      <c r="B21" s="29" t="s">
        <v>58</v>
      </c>
      <c r="C21" s="41">
        <v>30429</v>
      </c>
      <c r="D21" s="41">
        <v>43166</v>
      </c>
      <c r="E21" s="33">
        <f t="shared" si="0"/>
        <v>-2.4461400359066427E-2</v>
      </c>
      <c r="F21" s="33">
        <f t="shared" si="1"/>
        <v>-0.12684831199304164</v>
      </c>
      <c r="G21" s="13"/>
    </row>
    <row r="22" spans="2:8" ht="14.25" customHeight="1" thickBot="1" x14ac:dyDescent="0.25">
      <c r="B22" s="30" t="s">
        <v>60</v>
      </c>
      <c r="C22" s="41">
        <v>28578</v>
      </c>
      <c r="D22" s="41">
        <v>40765</v>
      </c>
      <c r="E22" s="33">
        <f t="shared" si="0"/>
        <v>1.5889943478724539E-2</v>
      </c>
      <c r="F22" s="33">
        <f t="shared" si="1"/>
        <v>-0.1052065498924448</v>
      </c>
      <c r="G22" s="13"/>
    </row>
    <row r="23" spans="2:8" ht="14.25" customHeight="1" thickBot="1" x14ac:dyDescent="0.25">
      <c r="B23" s="31" t="s">
        <v>62</v>
      </c>
      <c r="C23" s="41">
        <v>28651</v>
      </c>
      <c r="D23" s="41">
        <v>32371</v>
      </c>
      <c r="E23" s="33">
        <f t="shared" si="0"/>
        <v>9.8581288343558282E-2</v>
      </c>
      <c r="F23" s="33">
        <f t="shared" si="1"/>
        <v>-5.428145724385755E-2</v>
      </c>
      <c r="G23" s="13"/>
    </row>
    <row r="24" spans="2:8" ht="14.25" customHeight="1" thickBot="1" x14ac:dyDescent="0.25">
      <c r="B24" s="32" t="s">
        <v>66</v>
      </c>
      <c r="C24" s="43">
        <v>29955</v>
      </c>
      <c r="D24" s="43">
        <v>37899</v>
      </c>
      <c r="E24" s="34">
        <f t="shared" si="0"/>
        <v>0.12871622894607934</v>
      </c>
      <c r="F24" s="34">
        <f t="shared" si="1"/>
        <v>-4.4884072580645161E-2</v>
      </c>
      <c r="G24" s="13"/>
    </row>
    <row r="25" spans="2:8" ht="14.25" customHeight="1" thickBot="1" x14ac:dyDescent="0.25">
      <c r="B25" s="29" t="s">
        <v>69</v>
      </c>
      <c r="C25" s="41">
        <v>33651</v>
      </c>
      <c r="D25" s="41">
        <v>40543</v>
      </c>
      <c r="E25" s="33">
        <f t="shared" si="0"/>
        <v>0.10588583259390713</v>
      </c>
      <c r="F25" s="33">
        <f t="shared" ref="F25:F41" si="2">+(D25-D21)/D21</f>
        <v>-6.0765417226520874E-2</v>
      </c>
      <c r="G25" s="13"/>
    </row>
    <row r="26" spans="2:8" ht="14.25" customHeight="1" thickBot="1" x14ac:dyDescent="0.25">
      <c r="B26" s="30" t="s">
        <v>74</v>
      </c>
      <c r="C26" s="41">
        <v>37243</v>
      </c>
      <c r="D26" s="41">
        <v>38655</v>
      </c>
      <c r="E26" s="33">
        <f t="shared" si="0"/>
        <v>0.30320526278955839</v>
      </c>
      <c r="F26" s="33">
        <f t="shared" si="2"/>
        <v>-5.1760088311051146E-2</v>
      </c>
      <c r="G26" s="13"/>
    </row>
    <row r="27" spans="2:8" ht="14.25" customHeight="1" thickBot="1" x14ac:dyDescent="0.25">
      <c r="B27" s="31" t="s">
        <v>76</v>
      </c>
      <c r="C27" s="41">
        <v>38384</v>
      </c>
      <c r="D27" s="41">
        <v>30949</v>
      </c>
      <c r="E27" s="33">
        <f t="shared" si="0"/>
        <v>0.33970891068374576</v>
      </c>
      <c r="F27" s="33">
        <f t="shared" si="2"/>
        <v>-4.3928207346081369E-2</v>
      </c>
      <c r="G27" s="13"/>
    </row>
    <row r="28" spans="2:8" ht="14.25" customHeight="1" thickBot="1" x14ac:dyDescent="0.25">
      <c r="B28" s="32" t="s">
        <v>78</v>
      </c>
      <c r="C28" s="43">
        <v>38126</v>
      </c>
      <c r="D28" s="43">
        <v>36500</v>
      </c>
      <c r="E28" s="34">
        <f t="shared" ref="E28:E41" si="3">+(C28-C24)/C24</f>
        <v>0.27277583041228509</v>
      </c>
      <c r="F28" s="34">
        <f t="shared" si="2"/>
        <v>-3.691390274149714E-2</v>
      </c>
      <c r="G28" s="13"/>
    </row>
    <row r="29" spans="2:8" ht="14.25" customHeight="1" thickBot="1" x14ac:dyDescent="0.25">
      <c r="B29" s="29" t="s">
        <v>81</v>
      </c>
      <c r="C29" s="41">
        <v>41878</v>
      </c>
      <c r="D29" s="41">
        <v>36407</v>
      </c>
      <c r="E29" s="33">
        <f t="shared" si="3"/>
        <v>0.24448010460313216</v>
      </c>
      <c r="F29" s="33">
        <f t="shared" si="2"/>
        <v>-0.10201514441457218</v>
      </c>
      <c r="G29" s="13"/>
    </row>
    <row r="30" spans="2:8" ht="14.25" customHeight="1" thickBot="1" x14ac:dyDescent="0.25">
      <c r="B30" s="30" t="s">
        <v>84</v>
      </c>
      <c r="C30" s="41">
        <v>39682</v>
      </c>
      <c r="D30" s="41">
        <v>40424</v>
      </c>
      <c r="E30" s="33">
        <f t="shared" si="3"/>
        <v>6.5488816690384768E-2</v>
      </c>
      <c r="F30" s="33">
        <f t="shared" si="2"/>
        <v>4.5763808045530978E-2</v>
      </c>
      <c r="G30" s="13"/>
    </row>
    <row r="31" spans="2:8" ht="14.25" customHeight="1" thickBot="1" x14ac:dyDescent="0.25">
      <c r="B31" s="31" t="s">
        <v>87</v>
      </c>
      <c r="C31" s="41">
        <v>33730</v>
      </c>
      <c r="D31" s="41">
        <v>30268</v>
      </c>
      <c r="E31" s="33">
        <f t="shared" si="3"/>
        <v>-0.12124843684868696</v>
      </c>
      <c r="F31" s="33">
        <f t="shared" si="2"/>
        <v>-2.200394196904585E-2</v>
      </c>
    </row>
    <row r="32" spans="2:8" ht="14.25" customHeight="1" thickBot="1" x14ac:dyDescent="0.25">
      <c r="B32" s="32" t="s">
        <v>89</v>
      </c>
      <c r="C32" s="43">
        <v>31506</v>
      </c>
      <c r="D32" s="43">
        <v>34154</v>
      </c>
      <c r="E32" s="34">
        <f t="shared" si="3"/>
        <v>-0.17363478990714998</v>
      </c>
      <c r="F32" s="34">
        <f t="shared" si="2"/>
        <v>-6.4273972602739732E-2</v>
      </c>
    </row>
    <row r="33" spans="2:6" ht="14.25" customHeight="1" thickBot="1" x14ac:dyDescent="0.25">
      <c r="B33" s="29" t="s">
        <v>91</v>
      </c>
      <c r="C33" s="41">
        <v>34327</v>
      </c>
      <c r="D33" s="41">
        <v>37617</v>
      </c>
      <c r="E33" s="33">
        <f t="shared" si="3"/>
        <v>-0.18030947036630213</v>
      </c>
      <c r="F33" s="33">
        <f t="shared" si="2"/>
        <v>3.3235366825061112E-2</v>
      </c>
    </row>
    <row r="34" spans="2:6" ht="14.25" customHeight="1" thickBot="1" x14ac:dyDescent="0.25">
      <c r="B34" s="30" t="s">
        <v>98</v>
      </c>
      <c r="C34" s="41">
        <v>29037</v>
      </c>
      <c r="D34" s="41">
        <v>32948</v>
      </c>
      <c r="E34" s="33">
        <f t="shared" si="3"/>
        <v>-0.26825764830401694</v>
      </c>
      <c r="F34" s="33">
        <f t="shared" si="2"/>
        <v>-0.18493963981792994</v>
      </c>
    </row>
    <row r="35" spans="2:6" ht="15" thickBot="1" x14ac:dyDescent="0.25">
      <c r="B35" s="31" t="s">
        <v>101</v>
      </c>
      <c r="C35" s="41">
        <v>27571</v>
      </c>
      <c r="D35" s="41">
        <v>27999</v>
      </c>
      <c r="E35" s="33">
        <f t="shared" si="3"/>
        <v>-0.18259709457456269</v>
      </c>
      <c r="F35" s="33">
        <f t="shared" si="2"/>
        <v>-7.4963657988634858E-2</v>
      </c>
    </row>
    <row r="36" spans="2:6" ht="15" thickBot="1" x14ac:dyDescent="0.25">
      <c r="B36" s="32" t="s">
        <v>105</v>
      </c>
      <c r="C36" s="43">
        <v>27278</v>
      </c>
      <c r="D36" s="43">
        <v>34299</v>
      </c>
      <c r="E36" s="34">
        <f t="shared" si="3"/>
        <v>-0.13419666095346919</v>
      </c>
      <c r="F36" s="34">
        <f t="shared" si="2"/>
        <v>4.2454763717280552E-3</v>
      </c>
    </row>
    <row r="37" spans="2:6" ht="15" thickBot="1" x14ac:dyDescent="0.25">
      <c r="B37" s="29" t="s">
        <v>107</v>
      </c>
      <c r="C37" s="41">
        <v>28755</v>
      </c>
      <c r="D37" s="41">
        <v>38621</v>
      </c>
      <c r="E37" s="33">
        <f t="shared" si="3"/>
        <v>-0.16232120488245405</v>
      </c>
      <c r="F37" s="33">
        <f t="shared" si="2"/>
        <v>2.6690060345056756E-2</v>
      </c>
    </row>
    <row r="38" spans="2:6" ht="15" thickBot="1" x14ac:dyDescent="0.25">
      <c r="B38" s="30" t="s">
        <v>112</v>
      </c>
      <c r="C38" s="41">
        <v>26417</v>
      </c>
      <c r="D38" s="41">
        <v>31470</v>
      </c>
      <c r="E38" s="33">
        <f t="shared" si="3"/>
        <v>-9.0229706925646594E-2</v>
      </c>
      <c r="F38" s="33">
        <f t="shared" si="2"/>
        <v>-4.4858565011533326E-2</v>
      </c>
    </row>
    <row r="39" spans="2:6" ht="15" thickBot="1" x14ac:dyDescent="0.25">
      <c r="B39" s="31" t="s">
        <v>113</v>
      </c>
      <c r="C39" s="41">
        <v>24957</v>
      </c>
      <c r="D39" s="41">
        <v>26018</v>
      </c>
      <c r="E39" s="33">
        <f t="shared" si="3"/>
        <v>-9.4809763882340137E-2</v>
      </c>
      <c r="F39" s="33">
        <f t="shared" si="2"/>
        <v>-7.0752526875959856E-2</v>
      </c>
    </row>
    <row r="40" spans="2:6" ht="15" thickBot="1" x14ac:dyDescent="0.25">
      <c r="B40" s="32" t="s">
        <v>115</v>
      </c>
      <c r="C40" s="43">
        <v>24328</v>
      </c>
      <c r="D40" s="43">
        <v>29112</v>
      </c>
      <c r="E40" s="34">
        <f t="shared" si="3"/>
        <v>-0.10814575848669257</v>
      </c>
      <c r="F40" s="34">
        <f t="shared" si="2"/>
        <v>-0.15122889880171433</v>
      </c>
    </row>
    <row r="41" spans="2:6" ht="15" thickBot="1" x14ac:dyDescent="0.25">
      <c r="B41" s="29" t="s">
        <v>116</v>
      </c>
      <c r="C41" s="41">
        <v>25182</v>
      </c>
      <c r="D41" s="41">
        <v>27945</v>
      </c>
      <c r="E41" s="33">
        <f t="shared" si="3"/>
        <v>-0.12425665101721439</v>
      </c>
      <c r="F41" s="33">
        <f t="shared" si="2"/>
        <v>-0.27642992154527329</v>
      </c>
    </row>
    <row r="42" spans="2:6" ht="15" thickBot="1" x14ac:dyDescent="0.25">
      <c r="B42" s="30" t="s">
        <v>118</v>
      </c>
      <c r="C42" s="41">
        <v>25866</v>
      </c>
      <c r="D42" s="41">
        <v>30682</v>
      </c>
      <c r="E42" s="33">
        <f t="shared" ref="E42:F44" si="4">+(C42-C38)/C38</f>
        <v>-2.0857780974372565E-2</v>
      </c>
      <c r="F42" s="33">
        <f t="shared" si="4"/>
        <v>-2.5039720368605019E-2</v>
      </c>
    </row>
    <row r="43" spans="2:6" ht="15" thickBot="1" x14ac:dyDescent="0.25">
      <c r="B43" s="31" t="s">
        <v>120</v>
      </c>
      <c r="C43" s="41">
        <v>23364</v>
      </c>
      <c r="D43" s="41">
        <v>24220</v>
      </c>
      <c r="E43" s="33">
        <f t="shared" si="4"/>
        <v>-6.3829787234042548E-2</v>
      </c>
      <c r="F43" s="33">
        <f t="shared" si="4"/>
        <v>-6.9106003536013524E-2</v>
      </c>
    </row>
    <row r="44" spans="2:6" ht="15" thickBot="1" x14ac:dyDescent="0.25">
      <c r="B44" s="32" t="s">
        <v>121</v>
      </c>
      <c r="C44" s="43">
        <v>24509</v>
      </c>
      <c r="D44" s="43">
        <v>29081</v>
      </c>
      <c r="E44" s="34">
        <f t="shared" si="4"/>
        <v>7.4399868464320945E-3</v>
      </c>
      <c r="F44" s="34">
        <f t="shared" si="4"/>
        <v>-1.0648529815883484E-3</v>
      </c>
    </row>
    <row r="45" spans="2:6" ht="15" thickBot="1" x14ac:dyDescent="0.25">
      <c r="B45" s="29" t="s">
        <v>123</v>
      </c>
      <c r="C45" s="41">
        <v>27166</v>
      </c>
      <c r="D45" s="41">
        <v>34041</v>
      </c>
      <c r="E45" s="33">
        <v>7.8786434754983717E-2</v>
      </c>
      <c r="F45" s="33">
        <v>0.21814278046162103</v>
      </c>
    </row>
    <row r="46" spans="2:6" ht="15" thickBot="1" x14ac:dyDescent="0.25">
      <c r="B46" s="30" t="s">
        <v>124</v>
      </c>
      <c r="C46" s="41">
        <v>25869</v>
      </c>
      <c r="D46" s="41">
        <v>32047</v>
      </c>
      <c r="E46" s="33">
        <v>1.1598237067965669E-4</v>
      </c>
      <c r="F46" s="33">
        <v>4.4488625252591098E-2</v>
      </c>
    </row>
    <row r="47" spans="2:6" ht="15" thickBot="1" x14ac:dyDescent="0.25">
      <c r="B47" s="31" t="s">
        <v>125</v>
      </c>
      <c r="C47" s="41">
        <v>26101</v>
      </c>
      <c r="D47" s="41">
        <v>26854</v>
      </c>
      <c r="E47" s="33">
        <v>0.11714603663756207</v>
      </c>
      <c r="F47" s="33">
        <v>0.10875309661436829</v>
      </c>
    </row>
    <row r="48" spans="2:6" ht="15" thickBot="1" x14ac:dyDescent="0.25">
      <c r="B48" s="32" t="s">
        <v>126</v>
      </c>
      <c r="C48" s="43">
        <v>25688</v>
      </c>
      <c r="D48" s="43">
        <v>29408</v>
      </c>
      <c r="E48" s="34">
        <v>4.8104777836713047E-2</v>
      </c>
      <c r="F48" s="34">
        <v>1.1244455142532925E-2</v>
      </c>
    </row>
    <row r="49" spans="2:6" ht="15" thickBot="1" x14ac:dyDescent="0.25">
      <c r="B49" s="29" t="s">
        <v>127</v>
      </c>
      <c r="C49" s="41">
        <v>27589</v>
      </c>
      <c r="D49" s="41">
        <v>31392</v>
      </c>
      <c r="E49" s="33">
        <v>1.5570934256055362E-2</v>
      </c>
      <c r="F49" s="33">
        <v>-7.7817925442848324E-2</v>
      </c>
    </row>
    <row r="50" spans="2:6" ht="15" thickBot="1" x14ac:dyDescent="0.25">
      <c r="B50" s="30" t="s">
        <v>128</v>
      </c>
      <c r="C50" s="41">
        <v>25785</v>
      </c>
      <c r="D50" s="41">
        <v>33573</v>
      </c>
      <c r="E50" s="33">
        <v>-3.2471297692218486E-3</v>
      </c>
      <c r="F50" s="33">
        <v>4.7617561706243955E-2</v>
      </c>
    </row>
    <row r="51" spans="2:6" ht="15" thickBot="1" x14ac:dyDescent="0.25">
      <c r="B51" s="31" t="s">
        <v>129</v>
      </c>
      <c r="C51" s="41">
        <v>26669</v>
      </c>
      <c r="D51" s="41">
        <v>27761</v>
      </c>
      <c r="E51" s="33">
        <v>2.1761618328799665E-2</v>
      </c>
      <c r="F51" s="33">
        <v>3.3775229016161465E-2</v>
      </c>
    </row>
    <row r="52" spans="2:6" ht="15" thickBot="1" x14ac:dyDescent="0.25">
      <c r="B52" s="32" t="s">
        <v>134</v>
      </c>
      <c r="C52" s="43">
        <v>27251</v>
      </c>
      <c r="D52" s="43">
        <v>31480</v>
      </c>
      <c r="E52" s="34">
        <v>6.0845530987231389E-2</v>
      </c>
      <c r="F52" s="34">
        <v>7.0457018498367788E-2</v>
      </c>
    </row>
    <row r="53" spans="2:6" ht="15" thickBot="1" x14ac:dyDescent="0.25">
      <c r="B53" s="35" t="s">
        <v>136</v>
      </c>
      <c r="C53" s="99">
        <v>29386</v>
      </c>
      <c r="D53" s="99">
        <v>34020</v>
      </c>
      <c r="E53" s="33">
        <v>6.513465511616949E-2</v>
      </c>
      <c r="F53" s="33">
        <v>8.3715596330275227E-2</v>
      </c>
    </row>
    <row r="54" spans="2:6" ht="15" thickBot="1" x14ac:dyDescent="0.25">
      <c r="B54" s="35" t="s">
        <v>137</v>
      </c>
      <c r="C54" s="99">
        <v>28121</v>
      </c>
      <c r="D54" s="99">
        <v>33623</v>
      </c>
      <c r="E54" s="33">
        <v>9.0595307349234044E-2</v>
      </c>
      <c r="F54" s="33">
        <v>1.4892919905876746E-3</v>
      </c>
    </row>
    <row r="55" spans="2:6" ht="15" thickBot="1" x14ac:dyDescent="0.25">
      <c r="B55" s="35" t="s">
        <v>139</v>
      </c>
      <c r="C55" s="99">
        <v>30981</v>
      </c>
      <c r="D55" s="99">
        <v>28752</v>
      </c>
      <c r="E55" s="33">
        <v>0.16168585248790732</v>
      </c>
      <c r="F55" s="33">
        <v>3.5697561327041535E-2</v>
      </c>
    </row>
    <row r="56" spans="2:6" ht="15" thickBot="1" x14ac:dyDescent="0.25">
      <c r="B56" s="32" t="s">
        <v>140</v>
      </c>
      <c r="C56" s="43">
        <v>31561</v>
      </c>
      <c r="D56" s="43">
        <v>34857</v>
      </c>
      <c r="E56" s="34">
        <v>0.15815933360243661</v>
      </c>
      <c r="F56" s="34">
        <v>0.10727445997458704</v>
      </c>
    </row>
    <row r="57" spans="2:6" ht="15" thickBot="1" x14ac:dyDescent="0.25">
      <c r="B57" s="35" t="s">
        <v>145</v>
      </c>
      <c r="C57" s="99">
        <v>30597</v>
      </c>
      <c r="D57" s="99">
        <v>32408</v>
      </c>
      <c r="E57" s="33">
        <v>4.1210100047641737E-2</v>
      </c>
      <c r="F57" s="33">
        <v>-4.7383891828336272E-2</v>
      </c>
    </row>
    <row r="58" spans="2:6" ht="15" thickBot="1" x14ac:dyDescent="0.25">
      <c r="B58" s="35" t="s">
        <v>146</v>
      </c>
      <c r="C58" s="99">
        <v>27401</v>
      </c>
      <c r="D58" s="99">
        <v>21297</v>
      </c>
      <c r="E58" s="33">
        <v>-2.5603641406777854E-2</v>
      </c>
      <c r="F58" s="33">
        <v>-0.36659429557148382</v>
      </c>
    </row>
    <row r="59" spans="2:6" ht="15" thickBot="1" x14ac:dyDescent="0.25">
      <c r="B59" s="35" t="s">
        <v>147</v>
      </c>
      <c r="C59" s="99">
        <v>41597</v>
      </c>
      <c r="D59" s="99">
        <v>32446</v>
      </c>
      <c r="E59" s="33">
        <v>0.34266163132242344</v>
      </c>
      <c r="F59" s="33">
        <v>0.12847801892042293</v>
      </c>
    </row>
    <row r="60" spans="2:6" ht="15" thickBot="1" x14ac:dyDescent="0.25">
      <c r="B60" s="32" t="s">
        <v>148</v>
      </c>
      <c r="C60" s="43">
        <v>29692</v>
      </c>
      <c r="D60" s="43">
        <v>31906</v>
      </c>
      <c r="E60" s="34">
        <v>-5.9218655936123694E-2</v>
      </c>
      <c r="F60" s="34">
        <v>-8.466018303353702E-2</v>
      </c>
    </row>
    <row r="61" spans="2:6" ht="15" thickBot="1" x14ac:dyDescent="0.25">
      <c r="B61" s="35" t="s">
        <v>150</v>
      </c>
      <c r="C61" s="99">
        <v>34461</v>
      </c>
      <c r="D61" s="99">
        <v>34356</v>
      </c>
      <c r="E61" s="33">
        <v>0.12628689087165409</v>
      </c>
      <c r="F61" s="33">
        <v>6.0108615156751422E-2</v>
      </c>
    </row>
    <row r="62" spans="2:6" ht="15" thickBot="1" x14ac:dyDescent="0.25">
      <c r="B62" s="35" t="s">
        <v>205</v>
      </c>
      <c r="C62" s="99">
        <v>28179</v>
      </c>
      <c r="D62" s="99">
        <v>32151</v>
      </c>
      <c r="E62" s="33">
        <v>2.8000000000000001E-2</v>
      </c>
      <c r="F62" s="33">
        <v>0.51</v>
      </c>
    </row>
    <row r="63" spans="2:6" ht="15" thickBot="1" x14ac:dyDescent="0.25">
      <c r="B63" s="35" t="s">
        <v>212</v>
      </c>
      <c r="C63" s="99">
        <v>26434</v>
      </c>
      <c r="D63" s="99">
        <v>25447</v>
      </c>
      <c r="E63" s="33">
        <v>-0.36499999999999999</v>
      </c>
      <c r="F63" s="98">
        <v>-0.216</v>
      </c>
    </row>
    <row r="64" spans="2:6" ht="15" thickBot="1" x14ac:dyDescent="0.25">
      <c r="B64" s="32" t="s">
        <v>213</v>
      </c>
      <c r="C64" s="43">
        <v>28219</v>
      </c>
      <c r="D64" s="43">
        <v>30377</v>
      </c>
      <c r="E64" s="34">
        <v>-5.0999999999999997E-2</v>
      </c>
      <c r="F64" s="34">
        <v>-4.9000000000000002E-2</v>
      </c>
    </row>
    <row r="65" spans="2:6" ht="15" thickBot="1" x14ac:dyDescent="0.25">
      <c r="B65" s="35" t="s">
        <v>214</v>
      </c>
      <c r="C65" s="99">
        <v>30126</v>
      </c>
      <c r="D65" s="99">
        <v>31990</v>
      </c>
      <c r="E65" s="33">
        <f t="shared" ref="E65:F69" si="5">+(C65-C61)/C61</f>
        <v>-0.12579437625141465</v>
      </c>
      <c r="F65" s="98">
        <f t="shared" si="5"/>
        <v>-6.8867155664221677E-2</v>
      </c>
    </row>
    <row r="66" spans="2:6" ht="15" thickBot="1" x14ac:dyDescent="0.25">
      <c r="B66" s="35" t="s">
        <v>215</v>
      </c>
      <c r="C66" s="99">
        <v>28753</v>
      </c>
      <c r="D66" s="99">
        <v>30414</v>
      </c>
      <c r="E66" s="33">
        <f t="shared" si="5"/>
        <v>2.0369778913375207E-2</v>
      </c>
      <c r="F66" s="98">
        <f t="shared" si="5"/>
        <v>-5.4026313333955397E-2</v>
      </c>
    </row>
    <row r="67" spans="2:6" ht="15" thickBot="1" x14ac:dyDescent="0.25">
      <c r="B67" s="35" t="s">
        <v>216</v>
      </c>
      <c r="C67" s="99">
        <v>30167</v>
      </c>
      <c r="D67" s="99">
        <v>26050</v>
      </c>
      <c r="E67" s="33">
        <f t="shared" si="5"/>
        <v>0.14121964137096163</v>
      </c>
      <c r="F67" s="98">
        <f t="shared" si="5"/>
        <v>2.3696309977600503E-2</v>
      </c>
    </row>
    <row r="68" spans="2:6" ht="15" thickBot="1" x14ac:dyDescent="0.25">
      <c r="B68" s="32" t="s">
        <v>219</v>
      </c>
      <c r="C68" s="43">
        <v>31889</v>
      </c>
      <c r="D68" s="43">
        <v>32084</v>
      </c>
      <c r="E68" s="34">
        <f t="shared" si="5"/>
        <v>0.13005421878875933</v>
      </c>
      <c r="F68" s="34">
        <f t="shared" si="5"/>
        <v>5.6193830858873486E-2</v>
      </c>
    </row>
    <row r="69" spans="2:6" ht="15" thickBot="1" x14ac:dyDescent="0.25">
      <c r="B69" s="35" t="s">
        <v>222</v>
      </c>
      <c r="C69" s="99">
        <f>+'Despidos presentados TSJ'!C23</f>
        <v>39883</v>
      </c>
      <c r="D69" s="99">
        <f>+'Recl. cantidad TSJ'!C23</f>
        <v>35673</v>
      </c>
      <c r="E69" s="33">
        <f t="shared" si="5"/>
        <v>0.32387306645422559</v>
      </c>
      <c r="F69" s="98">
        <f t="shared" si="5"/>
        <v>0.11512972804001251</v>
      </c>
    </row>
    <row r="70" spans="2:6" ht="15" thickBot="1" x14ac:dyDescent="0.25">
      <c r="B70" s="35" t="s">
        <v>224</v>
      </c>
      <c r="C70" s="99">
        <v>34014</v>
      </c>
      <c r="D70" s="99">
        <v>35469</v>
      </c>
      <c r="E70" s="33">
        <v>0.1829722115953118</v>
      </c>
      <c r="F70" s="98">
        <v>0.1662063523377392</v>
      </c>
    </row>
    <row r="71" spans="2:6" ht="15" thickBot="1" x14ac:dyDescent="0.25">
      <c r="B71" s="35" t="s">
        <v>225</v>
      </c>
      <c r="C71" s="99">
        <v>35413</v>
      </c>
      <c r="D71" s="99">
        <v>29621</v>
      </c>
      <c r="E71" s="33">
        <v>0.17389863095435409</v>
      </c>
      <c r="F71" s="98">
        <v>0.13708253358925143</v>
      </c>
    </row>
    <row r="72" spans="2:6" ht="15" thickBot="1" x14ac:dyDescent="0.25">
      <c r="B72" s="32" t="s">
        <v>234</v>
      </c>
      <c r="C72" s="43">
        <v>37878</v>
      </c>
      <c r="D72" s="43">
        <v>32742</v>
      </c>
      <c r="E72" s="34">
        <v>0.18780770798708019</v>
      </c>
      <c r="F72" s="34">
        <v>2.0508664755018079E-2</v>
      </c>
    </row>
    <row r="73" spans="2:6" ht="14.25" x14ac:dyDescent="0.2">
      <c r="B73" s="35" t="s">
        <v>235</v>
      </c>
      <c r="C73" s="99">
        <v>39883</v>
      </c>
      <c r="D73" s="99">
        <v>35673</v>
      </c>
      <c r="E73" s="98">
        <v>0.20568941019982467</v>
      </c>
      <c r="F73" s="98">
        <v>0.13887558662963317</v>
      </c>
    </row>
    <row r="74" spans="2:6" ht="14.25" x14ac:dyDescent="0.2">
      <c r="B74" s="35" t="s">
        <v>239</v>
      </c>
      <c r="C74" s="99">
        <v>41616</v>
      </c>
      <c r="D74" s="99">
        <v>40125</v>
      </c>
      <c r="E74" s="98">
        <v>0.22349620744399365</v>
      </c>
      <c r="F74" s="98">
        <v>0.13126955933350248</v>
      </c>
    </row>
    <row r="75" spans="2:6" ht="14.25" x14ac:dyDescent="0.2">
      <c r="B75" s="35" t="s">
        <v>240</v>
      </c>
      <c r="C75" s="99">
        <v>38556</v>
      </c>
      <c r="D75" s="99">
        <v>28546</v>
      </c>
      <c r="E75" s="98">
        <v>8.8752717928444358E-2</v>
      </c>
      <c r="F75" s="98">
        <v>-3.6291819992572839E-2</v>
      </c>
    </row>
    <row r="76" spans="2:6" ht="15" thickBot="1" x14ac:dyDescent="0.25">
      <c r="B76" s="32" t="s">
        <v>241</v>
      </c>
      <c r="C76" s="43">
        <v>39675</v>
      </c>
      <c r="D76" s="43">
        <v>32726</v>
      </c>
      <c r="E76" s="34">
        <v>4.7441786789165212E-2</v>
      </c>
      <c r="F76" s="34">
        <v>-4.8866898784435888E-4</v>
      </c>
    </row>
    <row r="77" spans="2:6" ht="14.25" x14ac:dyDescent="0.2">
      <c r="B77" s="35" t="s">
        <v>243</v>
      </c>
      <c r="C77" s="99">
        <v>41116</v>
      </c>
      <c r="D77" s="99">
        <v>36146</v>
      </c>
      <c r="E77" s="98">
        <v>3.0915427625805483E-2</v>
      </c>
      <c r="F77" s="98">
        <f>+'Recl. cantidad TSJ'!$C$45</f>
        <v>1.3259327782917052E-2</v>
      </c>
    </row>
    <row r="78" spans="2:6" ht="25.5" customHeight="1" x14ac:dyDescent="0.2">
      <c r="B78" s="15"/>
      <c r="C78" s="16"/>
      <c r="D78" s="16"/>
      <c r="E78" s="17"/>
      <c r="F78" s="17"/>
    </row>
    <row r="79" spans="2:6" ht="47.25" customHeight="1" x14ac:dyDescent="0.2">
      <c r="B79" s="10"/>
      <c r="C79" s="11"/>
      <c r="D79" s="11"/>
    </row>
    <row r="81" spans="2:16" ht="54.95" customHeight="1" x14ac:dyDescent="0.2">
      <c r="B81" s="37"/>
      <c r="C81" s="38" t="s">
        <v>122</v>
      </c>
      <c r="D81" s="39" t="s">
        <v>279</v>
      </c>
      <c r="E81" s="39" t="s">
        <v>280</v>
      </c>
      <c r="F81" s="39" t="s">
        <v>72</v>
      </c>
      <c r="G81" s="39" t="s">
        <v>73</v>
      </c>
      <c r="H81" s="39" t="s">
        <v>7</v>
      </c>
      <c r="I81" s="39" t="s">
        <v>281</v>
      </c>
      <c r="J81" s="39" t="s">
        <v>282</v>
      </c>
      <c r="K81" s="39" t="s">
        <v>83</v>
      </c>
      <c r="M81" s="183" t="s">
        <v>210</v>
      </c>
      <c r="N81" s="184"/>
      <c r="O81" s="184"/>
      <c r="P81" s="184"/>
    </row>
    <row r="82" spans="2:16" ht="14.25" customHeight="1" thickBot="1" x14ac:dyDescent="0.25">
      <c r="B82" s="35" t="s">
        <v>0</v>
      </c>
      <c r="C82" s="40">
        <v>376</v>
      </c>
      <c r="D82" s="40"/>
      <c r="E82" s="40">
        <v>1672</v>
      </c>
      <c r="F82" s="40">
        <v>93</v>
      </c>
      <c r="G82" s="40">
        <v>4170</v>
      </c>
      <c r="H82" s="36">
        <v>8.6705202312138727E-2</v>
      </c>
      <c r="I82" s="40"/>
      <c r="J82" s="36">
        <v>-0.18421052631578946</v>
      </c>
      <c r="K82" s="36">
        <v>4.1198501872659173E-2</v>
      </c>
      <c r="N82"/>
      <c r="O82"/>
      <c r="P82"/>
    </row>
    <row r="83" spans="2:16" ht="14.25" customHeight="1" thickBot="1" x14ac:dyDescent="0.25">
      <c r="B83" s="30" t="s">
        <v>1</v>
      </c>
      <c r="C83" s="41">
        <v>345</v>
      </c>
      <c r="D83" s="40"/>
      <c r="E83" s="41">
        <v>1917</v>
      </c>
      <c r="F83" s="41">
        <v>101</v>
      </c>
      <c r="G83" s="41">
        <v>4336</v>
      </c>
      <c r="H83" s="33">
        <v>-0.13533834586466165</v>
      </c>
      <c r="I83" s="40"/>
      <c r="J83" s="33">
        <v>0.5074626865671642</v>
      </c>
      <c r="K83" s="33">
        <v>0.26046511627906976</v>
      </c>
      <c r="M83"/>
      <c r="N83"/>
      <c r="O83"/>
      <c r="P83"/>
    </row>
    <row r="84" spans="2:16" ht="14.25" customHeight="1" thickBot="1" x14ac:dyDescent="0.25">
      <c r="B84" s="31" t="s">
        <v>2</v>
      </c>
      <c r="C84" s="41">
        <v>364</v>
      </c>
      <c r="D84" s="40"/>
      <c r="E84" s="42">
        <v>903</v>
      </c>
      <c r="F84" s="42">
        <v>78</v>
      </c>
      <c r="G84" s="42">
        <v>3475</v>
      </c>
      <c r="H84" s="33">
        <v>0.35820895522388058</v>
      </c>
      <c r="I84" s="40"/>
      <c r="J84" s="33">
        <v>0.25806451612903225</v>
      </c>
      <c r="K84" s="33">
        <v>0.20242214532871972</v>
      </c>
      <c r="M84"/>
      <c r="N84"/>
      <c r="O84"/>
      <c r="P84"/>
    </row>
    <row r="85" spans="2:16" ht="14.25" customHeight="1" thickBot="1" x14ac:dyDescent="0.25">
      <c r="B85" s="32" t="s">
        <v>3</v>
      </c>
      <c r="C85" s="43">
        <v>504</v>
      </c>
      <c r="D85" s="43"/>
      <c r="E85" s="43">
        <v>1451</v>
      </c>
      <c r="F85" s="43">
        <v>108</v>
      </c>
      <c r="G85" s="43">
        <v>4202</v>
      </c>
      <c r="H85" s="34">
        <v>0.58695652173913049</v>
      </c>
      <c r="I85" s="43"/>
      <c r="J85" s="34">
        <v>0.34146341463414637</v>
      </c>
      <c r="K85" s="34">
        <v>0.09</v>
      </c>
    </row>
    <row r="86" spans="2:16" ht="14.25" customHeight="1" thickBot="1" x14ac:dyDescent="0.25">
      <c r="B86" s="29" t="s">
        <v>4</v>
      </c>
      <c r="C86" s="41">
        <v>666</v>
      </c>
      <c r="D86" s="40"/>
      <c r="E86" s="41">
        <v>1787</v>
      </c>
      <c r="F86" s="41">
        <v>137</v>
      </c>
      <c r="G86" s="41">
        <v>3838</v>
      </c>
      <c r="H86" s="33">
        <f t="shared" ref="H86:H121" si="6">+(C86-C82)/C82</f>
        <v>0.77127659574468088</v>
      </c>
      <c r="I86" s="40"/>
      <c r="J86" s="33">
        <f t="shared" ref="J86:J121" si="7">+(F86-F82)/F82</f>
        <v>0.4731182795698925</v>
      </c>
      <c r="K86" s="33">
        <f t="shared" ref="K86:K121" si="8">+(G86-G82)/G82</f>
        <v>-7.9616306954436444E-2</v>
      </c>
    </row>
    <row r="87" spans="2:16" ht="14.25" customHeight="1" thickBot="1" x14ac:dyDescent="0.25">
      <c r="B87" s="30" t="s">
        <v>5</v>
      </c>
      <c r="C87" s="41">
        <v>1066</v>
      </c>
      <c r="D87" s="40"/>
      <c r="E87" s="41">
        <v>1916</v>
      </c>
      <c r="F87" s="41">
        <v>167</v>
      </c>
      <c r="G87" s="41">
        <v>4296</v>
      </c>
      <c r="H87" s="33">
        <f t="shared" si="6"/>
        <v>2.0898550724637683</v>
      </c>
      <c r="I87" s="40"/>
      <c r="J87" s="33">
        <f t="shared" si="7"/>
        <v>0.65346534653465349</v>
      </c>
      <c r="K87" s="33">
        <f t="shared" si="8"/>
        <v>-9.2250922509225092E-3</v>
      </c>
    </row>
    <row r="88" spans="2:16" ht="14.25" customHeight="1" thickBot="1" x14ac:dyDescent="0.25">
      <c r="B88" s="31" t="s">
        <v>6</v>
      </c>
      <c r="C88" s="41">
        <v>1252</v>
      </c>
      <c r="D88" s="40"/>
      <c r="E88" s="41">
        <v>1686</v>
      </c>
      <c r="F88" s="41">
        <v>182</v>
      </c>
      <c r="G88" s="41">
        <v>3576</v>
      </c>
      <c r="H88" s="33">
        <f t="shared" si="6"/>
        <v>2.4395604395604398</v>
      </c>
      <c r="I88" s="40"/>
      <c r="J88" s="33">
        <f t="shared" si="7"/>
        <v>1.3333333333333333</v>
      </c>
      <c r="K88" s="33">
        <f t="shared" si="8"/>
        <v>2.906474820143885E-2</v>
      </c>
    </row>
    <row r="89" spans="2:16" ht="14.25" customHeight="1" thickBot="1" x14ac:dyDescent="0.25">
      <c r="B89" s="32" t="s">
        <v>27</v>
      </c>
      <c r="C89" s="43">
        <v>1829</v>
      </c>
      <c r="D89" s="43"/>
      <c r="E89" s="43">
        <v>3938</v>
      </c>
      <c r="F89" s="43">
        <v>451</v>
      </c>
      <c r="G89" s="43">
        <v>4260</v>
      </c>
      <c r="H89" s="34">
        <f t="shared" si="6"/>
        <v>2.628968253968254</v>
      </c>
      <c r="I89" s="43"/>
      <c r="J89" s="34">
        <f t="shared" si="7"/>
        <v>3.175925925925926</v>
      </c>
      <c r="K89" s="34">
        <f t="shared" si="8"/>
        <v>1.3802950975725845E-2</v>
      </c>
    </row>
    <row r="90" spans="2:16" ht="14.25" customHeight="1" thickBot="1" x14ac:dyDescent="0.25">
      <c r="B90" s="29" t="s">
        <v>28</v>
      </c>
      <c r="C90" s="41">
        <v>2129</v>
      </c>
      <c r="D90" s="40"/>
      <c r="E90" s="41">
        <v>5242</v>
      </c>
      <c r="F90" s="41">
        <v>380</v>
      </c>
      <c r="G90" s="41">
        <v>4633</v>
      </c>
      <c r="H90" s="33">
        <f t="shared" si="6"/>
        <v>2.1966966966966965</v>
      </c>
      <c r="I90" s="40"/>
      <c r="J90" s="33">
        <f t="shared" si="7"/>
        <v>1.7737226277372262</v>
      </c>
      <c r="K90" s="33">
        <f t="shared" si="8"/>
        <v>0.20713913496612818</v>
      </c>
    </row>
    <row r="91" spans="2:16" ht="14.25" customHeight="1" thickBot="1" x14ac:dyDescent="0.25">
      <c r="B91" s="30" t="s">
        <v>30</v>
      </c>
      <c r="C91" s="41">
        <v>2168</v>
      </c>
      <c r="D91" s="40"/>
      <c r="E91" s="41">
        <v>6154</v>
      </c>
      <c r="F91" s="41">
        <v>476</v>
      </c>
      <c r="G91" s="41">
        <v>4836</v>
      </c>
      <c r="H91" s="33">
        <f t="shared" si="6"/>
        <v>1.0337711069418387</v>
      </c>
      <c r="I91" s="40"/>
      <c r="J91" s="33">
        <f t="shared" si="7"/>
        <v>1.8502994011976048</v>
      </c>
      <c r="K91" s="33">
        <f t="shared" si="8"/>
        <v>0.12569832402234637</v>
      </c>
    </row>
    <row r="92" spans="2:16" ht="14.25" customHeight="1" thickBot="1" x14ac:dyDescent="0.25">
      <c r="B92" s="31" t="s">
        <v>33</v>
      </c>
      <c r="C92" s="41">
        <v>1591</v>
      </c>
      <c r="D92" s="40"/>
      <c r="E92" s="41">
        <v>3941</v>
      </c>
      <c r="F92" s="41">
        <v>303</v>
      </c>
      <c r="G92" s="41">
        <v>3942</v>
      </c>
      <c r="H92" s="33">
        <f t="shared" si="6"/>
        <v>0.27076677316293929</v>
      </c>
      <c r="I92" s="40"/>
      <c r="J92" s="33">
        <f t="shared" si="7"/>
        <v>0.6648351648351648</v>
      </c>
      <c r="K92" s="33">
        <f t="shared" si="8"/>
        <v>0.10234899328859061</v>
      </c>
    </row>
    <row r="93" spans="2:16" ht="14.25" customHeight="1" thickBot="1" x14ac:dyDescent="0.25">
      <c r="B93" s="32" t="s">
        <v>35</v>
      </c>
      <c r="C93" s="43">
        <v>1880</v>
      </c>
      <c r="D93" s="43"/>
      <c r="E93" s="43">
        <v>5523</v>
      </c>
      <c r="F93" s="43">
        <v>381</v>
      </c>
      <c r="G93" s="43">
        <v>4332</v>
      </c>
      <c r="H93" s="34">
        <f t="shared" si="6"/>
        <v>2.7884089666484417E-2</v>
      </c>
      <c r="I93" s="43"/>
      <c r="J93" s="34">
        <f t="shared" si="7"/>
        <v>-0.15521064301552107</v>
      </c>
      <c r="K93" s="34">
        <f t="shared" si="8"/>
        <v>1.6901408450704224E-2</v>
      </c>
    </row>
    <row r="94" spans="2:16" ht="14.25" customHeight="1" thickBot="1" x14ac:dyDescent="0.25">
      <c r="B94" s="29" t="s">
        <v>37</v>
      </c>
      <c r="C94" s="41">
        <v>1901</v>
      </c>
      <c r="D94" s="40"/>
      <c r="E94" s="41">
        <v>5350</v>
      </c>
      <c r="F94" s="41">
        <v>395</v>
      </c>
      <c r="G94" s="41">
        <v>4981</v>
      </c>
      <c r="H94" s="33">
        <f t="shared" si="6"/>
        <v>-0.10709253170502583</v>
      </c>
      <c r="I94" s="40"/>
      <c r="J94" s="33">
        <f t="shared" si="7"/>
        <v>3.9473684210526314E-2</v>
      </c>
      <c r="K94" s="33">
        <f t="shared" si="8"/>
        <v>7.5113317504856461E-2</v>
      </c>
    </row>
    <row r="95" spans="2:16" ht="14.25" customHeight="1" thickBot="1" x14ac:dyDescent="0.25">
      <c r="B95" s="30" t="s">
        <v>42</v>
      </c>
      <c r="C95" s="41">
        <v>1819</v>
      </c>
      <c r="D95" s="40"/>
      <c r="E95" s="41">
        <v>6089</v>
      </c>
      <c r="F95" s="41">
        <v>410</v>
      </c>
      <c r="G95" s="41">
        <v>4727</v>
      </c>
      <c r="H95" s="33">
        <f t="shared" si="6"/>
        <v>-0.1609778597785978</v>
      </c>
      <c r="I95" s="40"/>
      <c r="J95" s="33">
        <f t="shared" si="7"/>
        <v>-0.13865546218487396</v>
      </c>
      <c r="K95" s="33">
        <f t="shared" si="8"/>
        <v>-2.2539288668320927E-2</v>
      </c>
    </row>
    <row r="96" spans="2:16" ht="14.25" customHeight="1" thickBot="1" x14ac:dyDescent="0.25">
      <c r="B96" s="31" t="s">
        <v>54</v>
      </c>
      <c r="C96" s="41">
        <v>1558</v>
      </c>
      <c r="D96" s="40"/>
      <c r="E96" s="41">
        <v>4486</v>
      </c>
      <c r="F96" s="41">
        <v>294</v>
      </c>
      <c r="G96" s="41">
        <v>3619</v>
      </c>
      <c r="H96" s="33">
        <f t="shared" si="6"/>
        <v>-2.0741671904462602E-2</v>
      </c>
      <c r="I96" s="40"/>
      <c r="J96" s="33">
        <f t="shared" si="7"/>
        <v>-2.9702970297029702E-2</v>
      </c>
      <c r="K96" s="33">
        <f t="shared" si="8"/>
        <v>-8.1938102486047687E-2</v>
      </c>
    </row>
    <row r="97" spans="2:11" ht="14.25" customHeight="1" thickBot="1" x14ac:dyDescent="0.25">
      <c r="B97" s="32" t="s">
        <v>56</v>
      </c>
      <c r="C97" s="43">
        <v>1858</v>
      </c>
      <c r="D97" s="43"/>
      <c r="E97" s="43">
        <v>4544</v>
      </c>
      <c r="F97" s="43">
        <v>387</v>
      </c>
      <c r="G97" s="43">
        <v>4576</v>
      </c>
      <c r="H97" s="34">
        <f t="shared" si="6"/>
        <v>-1.1702127659574468E-2</v>
      </c>
      <c r="I97" s="43"/>
      <c r="J97" s="34">
        <f t="shared" si="7"/>
        <v>1.5748031496062992E-2</v>
      </c>
      <c r="K97" s="34">
        <f t="shared" si="8"/>
        <v>5.6325023084025858E-2</v>
      </c>
    </row>
    <row r="98" spans="2:11" ht="14.25" customHeight="1" thickBot="1" x14ac:dyDescent="0.25">
      <c r="B98" s="29" t="s">
        <v>58</v>
      </c>
      <c r="C98" s="41">
        <v>2116</v>
      </c>
      <c r="D98" s="40"/>
      <c r="E98" s="41">
        <v>5021</v>
      </c>
      <c r="F98" s="41">
        <v>361</v>
      </c>
      <c r="G98" s="41">
        <v>5143</v>
      </c>
      <c r="H98" s="33">
        <f t="shared" si="6"/>
        <v>0.11309836927932668</v>
      </c>
      <c r="I98" s="40"/>
      <c r="J98" s="33">
        <f t="shared" si="7"/>
        <v>-8.6075949367088608E-2</v>
      </c>
      <c r="K98" s="33">
        <f t="shared" si="8"/>
        <v>3.2523589640634412E-2</v>
      </c>
    </row>
    <row r="99" spans="2:11" ht="14.25" customHeight="1" thickBot="1" x14ac:dyDescent="0.25">
      <c r="B99" s="30" t="s">
        <v>60</v>
      </c>
      <c r="C99" s="41">
        <v>1970</v>
      </c>
      <c r="D99" s="40"/>
      <c r="E99" s="41">
        <v>5650</v>
      </c>
      <c r="F99" s="41">
        <v>397</v>
      </c>
      <c r="G99" s="41">
        <v>4874</v>
      </c>
      <c r="H99" s="33">
        <f t="shared" si="6"/>
        <v>8.3012644310060474E-2</v>
      </c>
      <c r="I99" s="40"/>
      <c r="J99" s="33">
        <f t="shared" si="7"/>
        <v>-3.1707317073170732E-2</v>
      </c>
      <c r="K99" s="33">
        <f t="shared" si="8"/>
        <v>3.1097947958536071E-2</v>
      </c>
    </row>
    <row r="100" spans="2:11" ht="14.25" customHeight="1" thickBot="1" x14ac:dyDescent="0.25">
      <c r="B100" s="31" t="s">
        <v>62</v>
      </c>
      <c r="C100" s="41">
        <v>1817</v>
      </c>
      <c r="D100" s="40"/>
      <c r="E100" s="41">
        <v>4009</v>
      </c>
      <c r="F100" s="41">
        <v>334</v>
      </c>
      <c r="G100" s="41">
        <v>3969</v>
      </c>
      <c r="H100" s="33">
        <f t="shared" si="6"/>
        <v>0.1662387676508344</v>
      </c>
      <c r="I100" s="40"/>
      <c r="J100" s="33">
        <f t="shared" si="7"/>
        <v>0.1360544217687075</v>
      </c>
      <c r="K100" s="33">
        <f t="shared" si="8"/>
        <v>9.6711798839458407E-2</v>
      </c>
    </row>
    <row r="101" spans="2:11" ht="14.25" customHeight="1" thickBot="1" x14ac:dyDescent="0.25">
      <c r="B101" s="32" t="s">
        <v>66</v>
      </c>
      <c r="C101" s="43">
        <v>2124</v>
      </c>
      <c r="D101" s="43"/>
      <c r="E101" s="43">
        <v>5319</v>
      </c>
      <c r="F101" s="43">
        <v>427</v>
      </c>
      <c r="G101" s="43">
        <v>4724</v>
      </c>
      <c r="H101" s="34">
        <f t="shared" si="6"/>
        <v>0.14316469321851452</v>
      </c>
      <c r="I101" s="43"/>
      <c r="J101" s="34">
        <f t="shared" si="7"/>
        <v>0.10335917312661498</v>
      </c>
      <c r="K101" s="34">
        <f t="shared" si="8"/>
        <v>3.2342657342657344E-2</v>
      </c>
    </row>
    <row r="102" spans="2:11" ht="14.25" customHeight="1" thickBot="1" x14ac:dyDescent="0.25">
      <c r="B102" s="29" t="s">
        <v>69</v>
      </c>
      <c r="C102" s="41">
        <v>2541</v>
      </c>
      <c r="D102" s="40"/>
      <c r="E102" s="41">
        <v>4599</v>
      </c>
      <c r="F102" s="41">
        <v>615</v>
      </c>
      <c r="G102" s="41">
        <v>5089</v>
      </c>
      <c r="H102" s="33">
        <f t="shared" si="6"/>
        <v>0.20085066162570889</v>
      </c>
      <c r="I102" s="40"/>
      <c r="J102" s="33">
        <f t="shared" si="7"/>
        <v>0.70360110803324105</v>
      </c>
      <c r="K102" s="33">
        <f t="shared" si="8"/>
        <v>-1.049970834143496E-2</v>
      </c>
    </row>
    <row r="103" spans="2:11" ht="14.25" customHeight="1" thickBot="1" x14ac:dyDescent="0.25">
      <c r="B103" s="30" t="s">
        <v>74</v>
      </c>
      <c r="C103" s="41">
        <v>2666</v>
      </c>
      <c r="D103" s="40"/>
      <c r="E103" s="41">
        <v>4241</v>
      </c>
      <c r="F103" s="41">
        <v>694</v>
      </c>
      <c r="G103" s="41">
        <v>5319</v>
      </c>
      <c r="H103" s="33">
        <f t="shared" si="6"/>
        <v>0.35329949238578678</v>
      </c>
      <c r="I103" s="40"/>
      <c r="J103" s="33">
        <f t="shared" si="7"/>
        <v>0.74811083123425692</v>
      </c>
      <c r="K103" s="33">
        <f t="shared" si="8"/>
        <v>9.1300779647107103E-2</v>
      </c>
    </row>
    <row r="104" spans="2:11" ht="14.25" customHeight="1" thickBot="1" x14ac:dyDescent="0.25">
      <c r="B104" s="31" t="s">
        <v>76</v>
      </c>
      <c r="C104" s="41">
        <v>2306</v>
      </c>
      <c r="D104" s="40"/>
      <c r="E104" s="41">
        <v>2599</v>
      </c>
      <c r="F104" s="41">
        <v>528</v>
      </c>
      <c r="G104" s="41">
        <v>4401</v>
      </c>
      <c r="H104" s="33">
        <f t="shared" si="6"/>
        <v>0.26912493120528341</v>
      </c>
      <c r="I104" s="40"/>
      <c r="J104" s="33">
        <f t="shared" si="7"/>
        <v>0.58083832335329344</v>
      </c>
      <c r="K104" s="33">
        <f t="shared" si="8"/>
        <v>0.10884353741496598</v>
      </c>
    </row>
    <row r="105" spans="2:11" ht="14.25" customHeight="1" thickBot="1" x14ac:dyDescent="0.25">
      <c r="B105" s="32" t="s">
        <v>78</v>
      </c>
      <c r="C105" s="43">
        <v>2777</v>
      </c>
      <c r="D105" s="43"/>
      <c r="E105" s="43">
        <v>3968</v>
      </c>
      <c r="F105" s="43">
        <v>640</v>
      </c>
      <c r="G105" s="43">
        <v>6469</v>
      </c>
      <c r="H105" s="34">
        <f t="shared" si="6"/>
        <v>0.30743879472693031</v>
      </c>
      <c r="I105" s="43"/>
      <c r="J105" s="34">
        <f t="shared" si="7"/>
        <v>0.49882903981264637</v>
      </c>
      <c r="K105" s="34">
        <f t="shared" si="8"/>
        <v>0.36939034716342084</v>
      </c>
    </row>
    <row r="106" spans="2:11" ht="14.25" customHeight="1" thickBot="1" x14ac:dyDescent="0.25">
      <c r="B106" s="29" t="s">
        <v>81</v>
      </c>
      <c r="C106" s="41">
        <v>3207</v>
      </c>
      <c r="D106" s="40"/>
      <c r="E106" s="41">
        <v>3283</v>
      </c>
      <c r="F106" s="41">
        <v>639</v>
      </c>
      <c r="G106" s="41">
        <v>5476</v>
      </c>
      <c r="H106" s="33">
        <f t="shared" si="6"/>
        <v>0.26210153482880755</v>
      </c>
      <c r="I106" s="40"/>
      <c r="J106" s="33">
        <f t="shared" si="7"/>
        <v>3.9024390243902439E-2</v>
      </c>
      <c r="K106" s="33">
        <f t="shared" si="8"/>
        <v>7.6046374533307134E-2</v>
      </c>
    </row>
    <row r="107" spans="2:11" ht="14.25" customHeight="1" thickBot="1" x14ac:dyDescent="0.25">
      <c r="B107" s="30" t="s">
        <v>84</v>
      </c>
      <c r="C107" s="41">
        <v>2973</v>
      </c>
      <c r="D107" s="40"/>
      <c r="E107" s="41">
        <v>3592</v>
      </c>
      <c r="F107" s="41">
        <v>633</v>
      </c>
      <c r="G107" s="41">
        <v>6219</v>
      </c>
      <c r="H107" s="33">
        <f t="shared" si="6"/>
        <v>0.11515378844711177</v>
      </c>
      <c r="I107" s="40"/>
      <c r="J107" s="33">
        <f t="shared" si="7"/>
        <v>-8.7896253602305477E-2</v>
      </c>
      <c r="K107" s="33">
        <f t="shared" si="8"/>
        <v>0.16920473773265651</v>
      </c>
    </row>
    <row r="108" spans="2:11" ht="14.25" customHeight="1" thickBot="1" x14ac:dyDescent="0.25">
      <c r="B108" s="31" t="s">
        <v>87</v>
      </c>
      <c r="C108" s="41">
        <v>2350</v>
      </c>
      <c r="D108" s="40"/>
      <c r="E108" s="41">
        <v>2779</v>
      </c>
      <c r="F108" s="41">
        <v>491</v>
      </c>
      <c r="G108" s="41">
        <v>5628</v>
      </c>
      <c r="H108" s="33">
        <f t="shared" si="6"/>
        <v>1.9080659150043366E-2</v>
      </c>
      <c r="I108" s="40"/>
      <c r="J108" s="33">
        <f t="shared" si="7"/>
        <v>-7.0075757575757569E-2</v>
      </c>
      <c r="K108" s="33">
        <f t="shared" si="8"/>
        <v>0.27880027266530333</v>
      </c>
    </row>
    <row r="109" spans="2:11" ht="14.25" customHeight="1" thickBot="1" x14ac:dyDescent="0.25">
      <c r="B109" s="32" t="s">
        <v>89</v>
      </c>
      <c r="C109" s="43">
        <v>2419</v>
      </c>
      <c r="D109" s="43"/>
      <c r="E109" s="43">
        <v>3437</v>
      </c>
      <c r="F109" s="43">
        <v>628</v>
      </c>
      <c r="G109" s="43">
        <v>8742</v>
      </c>
      <c r="H109" s="34">
        <f t="shared" si="6"/>
        <v>-0.12891609650702196</v>
      </c>
      <c r="I109" s="43"/>
      <c r="J109" s="34">
        <f t="shared" si="7"/>
        <v>-1.8749999999999999E-2</v>
      </c>
      <c r="K109" s="34">
        <f t="shared" si="8"/>
        <v>0.35136806307002627</v>
      </c>
    </row>
    <row r="110" spans="2:11" ht="14.25" customHeight="1" thickBot="1" x14ac:dyDescent="0.25">
      <c r="B110" s="29" t="s">
        <v>91</v>
      </c>
      <c r="C110" s="41">
        <v>2198</v>
      </c>
      <c r="D110" s="40"/>
      <c r="E110" s="41">
        <v>3346</v>
      </c>
      <c r="F110" s="41">
        <v>487</v>
      </c>
      <c r="G110" s="41">
        <v>10696</v>
      </c>
      <c r="H110" s="33">
        <f t="shared" si="6"/>
        <v>-0.31462425943249145</v>
      </c>
      <c r="I110" s="40"/>
      <c r="J110" s="33">
        <f t="shared" si="7"/>
        <v>-0.23787167449139279</v>
      </c>
      <c r="K110" s="44">
        <f t="shared" si="8"/>
        <v>0.9532505478451424</v>
      </c>
    </row>
    <row r="111" spans="2:11" ht="14.25" customHeight="1" thickBot="1" x14ac:dyDescent="0.25">
      <c r="B111" s="30" t="s">
        <v>98</v>
      </c>
      <c r="C111" s="41">
        <v>2133</v>
      </c>
      <c r="D111" s="40"/>
      <c r="E111" s="41">
        <v>3419</v>
      </c>
      <c r="F111" s="41">
        <v>538</v>
      </c>
      <c r="G111" s="41">
        <v>10190</v>
      </c>
      <c r="H111" s="33">
        <f t="shared" si="6"/>
        <v>-0.28254288597376387</v>
      </c>
      <c r="I111" s="40"/>
      <c r="J111" s="33">
        <f t="shared" si="7"/>
        <v>-0.1500789889415482</v>
      </c>
      <c r="K111" s="33">
        <f t="shared" si="8"/>
        <v>0.63852709438816535</v>
      </c>
    </row>
    <row r="112" spans="2:11" ht="14.25" customHeight="1" thickBot="1" x14ac:dyDescent="0.25">
      <c r="B112" s="31" t="s">
        <v>101</v>
      </c>
      <c r="C112" s="41">
        <v>1843</v>
      </c>
      <c r="D112" s="40"/>
      <c r="E112" s="41">
        <v>2459</v>
      </c>
      <c r="F112" s="41">
        <v>395</v>
      </c>
      <c r="G112" s="41">
        <v>9225</v>
      </c>
      <c r="H112" s="33">
        <f t="shared" si="6"/>
        <v>-0.21574468085106382</v>
      </c>
      <c r="I112" s="40"/>
      <c r="J112" s="33">
        <f t="shared" si="7"/>
        <v>-0.1955193482688391</v>
      </c>
      <c r="K112" s="33">
        <f t="shared" si="8"/>
        <v>0.63912579957356075</v>
      </c>
    </row>
    <row r="113" spans="2:11" ht="14.25" customHeight="1" thickBot="1" x14ac:dyDescent="0.25">
      <c r="B113" s="32" t="s">
        <v>105</v>
      </c>
      <c r="C113" s="43">
        <v>1958</v>
      </c>
      <c r="D113" s="43"/>
      <c r="E113" s="43">
        <v>2707</v>
      </c>
      <c r="F113" s="43">
        <v>361</v>
      </c>
      <c r="G113" s="43">
        <v>13158</v>
      </c>
      <c r="H113" s="34">
        <f t="shared" si="6"/>
        <v>-0.19057461761058289</v>
      </c>
      <c r="I113" s="43"/>
      <c r="J113" s="34">
        <f t="shared" si="7"/>
        <v>-0.42515923566878983</v>
      </c>
      <c r="K113" s="34">
        <f t="shared" si="8"/>
        <v>0.50514756348661638</v>
      </c>
    </row>
    <row r="114" spans="2:11" ht="14.25" customHeight="1" thickBot="1" x14ac:dyDescent="0.25">
      <c r="B114" s="29" t="s">
        <v>107</v>
      </c>
      <c r="C114" s="41">
        <v>1718</v>
      </c>
      <c r="D114" s="40"/>
      <c r="E114" s="41">
        <v>2600</v>
      </c>
      <c r="F114" s="41">
        <v>389</v>
      </c>
      <c r="G114" s="41">
        <v>14766</v>
      </c>
      <c r="H114" s="33">
        <f t="shared" si="6"/>
        <v>-0.2183803457688808</v>
      </c>
      <c r="I114" s="40"/>
      <c r="J114" s="33">
        <f t="shared" si="7"/>
        <v>-0.20123203285420946</v>
      </c>
      <c r="K114" s="33">
        <f t="shared" si="8"/>
        <v>0.38051608077786087</v>
      </c>
    </row>
    <row r="115" spans="2:11" ht="13.5" customHeight="1" thickBot="1" x14ac:dyDescent="0.25">
      <c r="B115" s="30" t="s">
        <v>112</v>
      </c>
      <c r="C115" s="41">
        <v>1593</v>
      </c>
      <c r="D115" s="40"/>
      <c r="E115" s="41">
        <v>2544</v>
      </c>
      <c r="F115" s="41">
        <v>292</v>
      </c>
      <c r="G115" s="41">
        <v>16037</v>
      </c>
      <c r="H115" s="33">
        <f t="shared" si="6"/>
        <v>-0.25316455696202533</v>
      </c>
      <c r="I115" s="40"/>
      <c r="J115" s="33">
        <f t="shared" si="7"/>
        <v>-0.45724907063197023</v>
      </c>
      <c r="K115" s="33">
        <f t="shared" si="8"/>
        <v>0.57379784102060849</v>
      </c>
    </row>
    <row r="116" spans="2:11" ht="15" customHeight="1" thickBot="1" x14ac:dyDescent="0.25">
      <c r="B116" s="31" t="s">
        <v>113</v>
      </c>
      <c r="C116" s="41">
        <v>1451</v>
      </c>
      <c r="D116" s="40"/>
      <c r="E116" s="41">
        <v>1718</v>
      </c>
      <c r="F116" s="41">
        <v>245</v>
      </c>
      <c r="G116" s="41">
        <v>14771</v>
      </c>
      <c r="H116" s="33">
        <f t="shared" si="6"/>
        <v>-0.21269669017905588</v>
      </c>
      <c r="I116" s="40"/>
      <c r="J116" s="33">
        <f t="shared" si="7"/>
        <v>-0.379746835443038</v>
      </c>
      <c r="K116" s="33">
        <f t="shared" si="8"/>
        <v>0.60119241192411921</v>
      </c>
    </row>
    <row r="117" spans="2:11" ht="15" customHeight="1" thickBot="1" x14ac:dyDescent="0.25">
      <c r="B117" s="32" t="s">
        <v>115</v>
      </c>
      <c r="C117" s="43">
        <v>1526</v>
      </c>
      <c r="D117" s="43"/>
      <c r="E117" s="43">
        <v>2304</v>
      </c>
      <c r="F117" s="43">
        <v>234</v>
      </c>
      <c r="G117" s="43">
        <v>12052</v>
      </c>
      <c r="H117" s="34">
        <f t="shared" si="6"/>
        <v>-0.22063329928498468</v>
      </c>
      <c r="I117" s="43"/>
      <c r="J117" s="34">
        <f t="shared" si="7"/>
        <v>-0.35180055401662053</v>
      </c>
      <c r="K117" s="34">
        <f t="shared" si="8"/>
        <v>-8.4055327557379544E-2</v>
      </c>
    </row>
    <row r="118" spans="2:11" ht="15" customHeight="1" thickBot="1" x14ac:dyDescent="0.25">
      <c r="B118" s="29" t="s">
        <v>116</v>
      </c>
      <c r="C118" s="41">
        <v>1689</v>
      </c>
      <c r="D118" s="40"/>
      <c r="E118" s="41">
        <v>2033</v>
      </c>
      <c r="F118" s="41">
        <v>232</v>
      </c>
      <c r="G118" s="41">
        <v>8105</v>
      </c>
      <c r="H118" s="33">
        <f t="shared" si="6"/>
        <v>-1.6880093131548313E-2</v>
      </c>
      <c r="I118" s="40"/>
      <c r="J118" s="33">
        <f t="shared" si="7"/>
        <v>-0.40359897172236503</v>
      </c>
      <c r="K118" s="33">
        <f t="shared" si="8"/>
        <v>-0.45110388730868212</v>
      </c>
    </row>
    <row r="119" spans="2:11" ht="15" customHeight="1" thickBot="1" x14ac:dyDescent="0.25">
      <c r="B119" s="30" t="s">
        <v>118</v>
      </c>
      <c r="C119" s="41">
        <v>1847</v>
      </c>
      <c r="D119" s="40"/>
      <c r="E119" s="41">
        <v>2137</v>
      </c>
      <c r="F119" s="41">
        <v>197</v>
      </c>
      <c r="G119" s="41">
        <v>9412</v>
      </c>
      <c r="H119" s="33">
        <f t="shared" si="6"/>
        <v>0.15944758317639673</v>
      </c>
      <c r="I119" s="40"/>
      <c r="J119" s="33">
        <f t="shared" si="7"/>
        <v>-0.32534246575342468</v>
      </c>
      <c r="K119" s="33">
        <f t="shared" si="8"/>
        <v>-0.41310718962399451</v>
      </c>
    </row>
    <row r="120" spans="2:11" ht="15" customHeight="1" thickBot="1" x14ac:dyDescent="0.25">
      <c r="B120" s="31" t="s">
        <v>120</v>
      </c>
      <c r="C120" s="41">
        <v>1593</v>
      </c>
      <c r="D120" s="40"/>
      <c r="E120" s="41">
        <v>1314</v>
      </c>
      <c r="F120" s="41">
        <v>156</v>
      </c>
      <c r="G120" s="41">
        <v>7826</v>
      </c>
      <c r="H120" s="33">
        <f t="shared" si="6"/>
        <v>9.7863542384562366E-2</v>
      </c>
      <c r="I120" s="40"/>
      <c r="J120" s="33">
        <f t="shared" si="7"/>
        <v>-0.36326530612244901</v>
      </c>
      <c r="K120" s="33">
        <f t="shared" si="8"/>
        <v>-0.47017805158757026</v>
      </c>
    </row>
    <row r="121" spans="2:11" ht="15" customHeight="1" thickBot="1" x14ac:dyDescent="0.25">
      <c r="B121" s="32" t="s">
        <v>121</v>
      </c>
      <c r="C121" s="43">
        <v>1911</v>
      </c>
      <c r="D121" s="43"/>
      <c r="E121" s="43">
        <v>1619</v>
      </c>
      <c r="F121" s="43">
        <v>158</v>
      </c>
      <c r="G121" s="43">
        <v>9287</v>
      </c>
      <c r="H121" s="34">
        <f t="shared" si="6"/>
        <v>0.25229357798165136</v>
      </c>
      <c r="I121" s="43"/>
      <c r="J121" s="34">
        <f t="shared" si="7"/>
        <v>-0.3247863247863248</v>
      </c>
      <c r="K121" s="34">
        <f t="shared" si="8"/>
        <v>-0.22942250248921342</v>
      </c>
    </row>
    <row r="122" spans="2:11" ht="15" customHeight="1" thickBot="1" x14ac:dyDescent="0.25">
      <c r="B122" s="29" t="s">
        <v>123</v>
      </c>
      <c r="C122" s="41">
        <v>1937</v>
      </c>
      <c r="D122" s="40"/>
      <c r="E122" s="41">
        <v>1780</v>
      </c>
      <c r="F122" s="41">
        <v>217</v>
      </c>
      <c r="G122" s="41">
        <v>10847</v>
      </c>
      <c r="H122" s="33">
        <v>0.14683244523386618</v>
      </c>
      <c r="I122" s="40"/>
      <c r="J122" s="33">
        <v>-6.4655172413793108E-2</v>
      </c>
      <c r="K122" s="33">
        <v>0.33830968537939543</v>
      </c>
    </row>
    <row r="123" spans="2:11" ht="15" customHeight="1" thickBot="1" x14ac:dyDescent="0.25">
      <c r="B123" s="30" t="s">
        <v>124</v>
      </c>
      <c r="C123" s="41">
        <v>2001</v>
      </c>
      <c r="D123" s="40"/>
      <c r="E123" s="41">
        <v>1580</v>
      </c>
      <c r="F123" s="41">
        <v>192</v>
      </c>
      <c r="G123" s="41">
        <v>10299</v>
      </c>
      <c r="H123" s="33">
        <v>8.337845154304277E-2</v>
      </c>
      <c r="I123" s="40"/>
      <c r="J123" s="33">
        <v>-2.5380710659898477E-2</v>
      </c>
      <c r="K123" s="33">
        <v>9.4241393965150869E-2</v>
      </c>
    </row>
    <row r="124" spans="2:11" ht="15" customHeight="1" thickBot="1" x14ac:dyDescent="0.25">
      <c r="B124" s="31" t="s">
        <v>125</v>
      </c>
      <c r="C124" s="41">
        <v>1645</v>
      </c>
      <c r="D124" s="40"/>
      <c r="E124" s="41">
        <v>1117</v>
      </c>
      <c r="F124" s="41">
        <v>246</v>
      </c>
      <c r="G124" s="41">
        <v>9305</v>
      </c>
      <c r="H124" s="33">
        <v>3.2642812303829254E-2</v>
      </c>
      <c r="I124" s="40"/>
      <c r="J124" s="33">
        <v>0.57692307692307687</v>
      </c>
      <c r="K124" s="33">
        <v>0.18898543317147967</v>
      </c>
    </row>
    <row r="125" spans="2:11" ht="15" customHeight="1" thickBot="1" x14ac:dyDescent="0.25">
      <c r="B125" s="32" t="s">
        <v>126</v>
      </c>
      <c r="C125" s="43">
        <v>2011</v>
      </c>
      <c r="D125" s="43"/>
      <c r="E125" s="43">
        <v>1323</v>
      </c>
      <c r="F125" s="43">
        <v>190</v>
      </c>
      <c r="G125" s="43">
        <v>12276</v>
      </c>
      <c r="H125" s="34">
        <v>5.2328623757195186E-2</v>
      </c>
      <c r="I125" s="43"/>
      <c r="J125" s="34">
        <v>0.20253164556962025</v>
      </c>
      <c r="K125" s="34">
        <v>0.32184774415850115</v>
      </c>
    </row>
    <row r="126" spans="2:11" ht="15" customHeight="1" thickBot="1" x14ac:dyDescent="0.25">
      <c r="B126" s="29" t="s">
        <v>127</v>
      </c>
      <c r="C126" s="41">
        <v>2162</v>
      </c>
      <c r="D126" s="40"/>
      <c r="E126" s="41">
        <v>1377</v>
      </c>
      <c r="F126" s="41">
        <v>389</v>
      </c>
      <c r="G126" s="41">
        <v>13875</v>
      </c>
      <c r="H126" s="33">
        <v>0.11615900877645845</v>
      </c>
      <c r="I126" s="40"/>
      <c r="J126" s="33">
        <v>0.79262672811059909</v>
      </c>
      <c r="K126" s="33">
        <v>0.27915552687378997</v>
      </c>
    </row>
    <row r="127" spans="2:11" ht="15" customHeight="1" thickBot="1" x14ac:dyDescent="0.25">
      <c r="B127" s="30" t="s">
        <v>128</v>
      </c>
      <c r="C127" s="41">
        <v>2410</v>
      </c>
      <c r="D127" s="40"/>
      <c r="E127" s="41">
        <v>1321</v>
      </c>
      <c r="F127" s="41">
        <v>179</v>
      </c>
      <c r="G127" s="41">
        <v>15660</v>
      </c>
      <c r="H127" s="33">
        <v>0.20439780109945027</v>
      </c>
      <c r="I127" s="40"/>
      <c r="J127" s="33">
        <v>-6.7708333333333329E-2</v>
      </c>
      <c r="K127" s="33">
        <v>0.52053597436644339</v>
      </c>
    </row>
    <row r="128" spans="2:11" ht="15" customHeight="1" thickBot="1" x14ac:dyDescent="0.25">
      <c r="B128" s="31" t="s">
        <v>129</v>
      </c>
      <c r="C128" s="41">
        <v>1953</v>
      </c>
      <c r="D128" s="40"/>
      <c r="E128" s="41">
        <v>848</v>
      </c>
      <c r="F128" s="41">
        <v>189</v>
      </c>
      <c r="G128" s="41">
        <v>14718</v>
      </c>
      <c r="H128" s="33">
        <v>0.18723404255319148</v>
      </c>
      <c r="I128" s="40"/>
      <c r="J128" s="33">
        <v>-0.23170731707317074</v>
      </c>
      <c r="K128" s="33">
        <v>0.58173025255239119</v>
      </c>
    </row>
    <row r="129" spans="2:11" ht="15" customHeight="1" thickBot="1" x14ac:dyDescent="0.25">
      <c r="B129" s="32" t="s">
        <v>134</v>
      </c>
      <c r="C129" s="43">
        <v>2590</v>
      </c>
      <c r="D129" s="43"/>
      <c r="E129" s="43">
        <v>1296</v>
      </c>
      <c r="F129" s="43">
        <v>159</v>
      </c>
      <c r="G129" s="43">
        <v>20326</v>
      </c>
      <c r="H129" s="34">
        <v>0.28791645947289907</v>
      </c>
      <c r="I129" s="43"/>
      <c r="J129" s="34">
        <v>-0.16315789473684211</v>
      </c>
      <c r="K129" s="34">
        <v>0.65575105897686548</v>
      </c>
    </row>
    <row r="130" spans="2:11" ht="15" customHeight="1" thickBot="1" x14ac:dyDescent="0.25">
      <c r="B130" s="35" t="s">
        <v>136</v>
      </c>
      <c r="C130" s="99">
        <v>2796</v>
      </c>
      <c r="D130" s="40"/>
      <c r="E130" s="99">
        <v>1255</v>
      </c>
      <c r="F130" s="99">
        <v>202</v>
      </c>
      <c r="G130" s="99">
        <v>24253</v>
      </c>
      <c r="H130" s="33">
        <v>0.29324699352451433</v>
      </c>
      <c r="I130" s="40"/>
      <c r="J130" s="33">
        <v>-0.48071979434447298</v>
      </c>
      <c r="K130" s="33">
        <v>0.74796396396396392</v>
      </c>
    </row>
    <row r="131" spans="2:11" ht="15" customHeight="1" thickBot="1" x14ac:dyDescent="0.25">
      <c r="B131" s="35" t="s">
        <v>137</v>
      </c>
      <c r="C131" s="99">
        <v>2982</v>
      </c>
      <c r="D131" s="99"/>
      <c r="E131" s="99">
        <v>1228</v>
      </c>
      <c r="F131" s="99">
        <v>186</v>
      </c>
      <c r="G131" s="99">
        <v>22041</v>
      </c>
      <c r="H131" s="33">
        <v>0.23734439834024895</v>
      </c>
      <c r="I131" s="99"/>
      <c r="J131" s="33">
        <v>3.9106145251396648E-2</v>
      </c>
      <c r="K131" s="33">
        <v>0.40747126436781611</v>
      </c>
    </row>
    <row r="132" spans="2:11" ht="15" customHeight="1" thickBot="1" x14ac:dyDescent="0.25">
      <c r="B132" s="35" t="s">
        <v>139</v>
      </c>
      <c r="C132" s="99">
        <v>2719</v>
      </c>
      <c r="D132" s="99"/>
      <c r="E132" s="99">
        <v>908</v>
      </c>
      <c r="F132" s="99">
        <v>155</v>
      </c>
      <c r="G132" s="99">
        <v>21650</v>
      </c>
      <c r="H132" s="33">
        <v>0.39221710189452125</v>
      </c>
      <c r="I132" s="99"/>
      <c r="J132" s="33">
        <v>-0.17989417989417988</v>
      </c>
      <c r="K132" s="33">
        <v>0.47098790596548445</v>
      </c>
    </row>
    <row r="133" spans="2:11" ht="15" customHeight="1" thickBot="1" x14ac:dyDescent="0.25">
      <c r="B133" s="32" t="s">
        <v>140</v>
      </c>
      <c r="C133" s="43">
        <v>3534</v>
      </c>
      <c r="D133" s="43"/>
      <c r="E133" s="43">
        <v>1167</v>
      </c>
      <c r="F133" s="43">
        <v>140</v>
      </c>
      <c r="G133" s="43">
        <v>28858</v>
      </c>
      <c r="H133" s="34">
        <v>0.36447876447876448</v>
      </c>
      <c r="I133" s="43"/>
      <c r="J133" s="34">
        <v>-0.11949685534591195</v>
      </c>
      <c r="K133" s="34">
        <v>0.41975794548853684</v>
      </c>
    </row>
    <row r="134" spans="2:11" ht="15" customHeight="1" thickBot="1" x14ac:dyDescent="0.25">
      <c r="B134" s="35" t="s">
        <v>145</v>
      </c>
      <c r="C134" s="99">
        <v>3274</v>
      </c>
      <c r="D134" s="40"/>
      <c r="E134" s="99">
        <v>1088</v>
      </c>
      <c r="F134" s="99">
        <v>315</v>
      </c>
      <c r="G134" s="99">
        <v>24825</v>
      </c>
      <c r="H134" s="33">
        <v>0.17095851216022889</v>
      </c>
      <c r="I134" s="40"/>
      <c r="J134" s="33">
        <v>0.55940594059405946</v>
      </c>
      <c r="K134" s="33">
        <v>2.3584711169752196E-2</v>
      </c>
    </row>
    <row r="135" spans="2:11" ht="15" customHeight="1" thickBot="1" x14ac:dyDescent="0.25">
      <c r="B135" s="35" t="s">
        <v>146</v>
      </c>
      <c r="C135" s="99">
        <v>2305</v>
      </c>
      <c r="D135" s="99"/>
      <c r="E135" s="99">
        <v>671</v>
      </c>
      <c r="F135" s="99">
        <v>149</v>
      </c>
      <c r="G135" s="99">
        <v>13516</v>
      </c>
      <c r="H135" s="33">
        <v>-0.22702883970489604</v>
      </c>
      <c r="I135" s="99"/>
      <c r="J135" s="33">
        <v>-0.19892473118279569</v>
      </c>
      <c r="K135" s="33">
        <v>-0.38677918424753865</v>
      </c>
    </row>
    <row r="136" spans="2:11" ht="15" customHeight="1" thickBot="1" x14ac:dyDescent="0.25">
      <c r="B136" s="35" t="s">
        <v>147</v>
      </c>
      <c r="C136" s="99">
        <v>3649</v>
      </c>
      <c r="D136" s="99"/>
      <c r="E136" s="99">
        <v>1005</v>
      </c>
      <c r="F136" s="99">
        <v>151</v>
      </c>
      <c r="G136" s="99">
        <v>15237</v>
      </c>
      <c r="H136" s="33">
        <v>0.34203751379183522</v>
      </c>
      <c r="I136" s="99"/>
      <c r="J136" s="33">
        <v>-2.5806451612903226E-2</v>
      </c>
      <c r="K136" s="33">
        <v>-0.29621247113163973</v>
      </c>
    </row>
    <row r="137" spans="2:11" ht="15" customHeight="1" thickBot="1" x14ac:dyDescent="0.25">
      <c r="B137" s="32" t="s">
        <v>148</v>
      </c>
      <c r="C137" s="43">
        <v>4513</v>
      </c>
      <c r="D137" s="43"/>
      <c r="E137" s="43">
        <v>1259</v>
      </c>
      <c r="F137" s="43">
        <v>239</v>
      </c>
      <c r="G137" s="43">
        <v>17156</v>
      </c>
      <c r="H137" s="34">
        <v>0.27702320316921336</v>
      </c>
      <c r="I137" s="43"/>
      <c r="J137" s="34">
        <v>0.70714285714285718</v>
      </c>
      <c r="K137" s="34">
        <v>-0.40550280684732137</v>
      </c>
    </row>
    <row r="138" spans="2:11" ht="15" customHeight="1" thickBot="1" x14ac:dyDescent="0.25">
      <c r="B138" s="35" t="s">
        <v>150</v>
      </c>
      <c r="C138" s="99">
        <v>4925</v>
      </c>
      <c r="D138" s="99"/>
      <c r="E138" s="99">
        <v>1073</v>
      </c>
      <c r="F138" s="99">
        <v>205</v>
      </c>
      <c r="G138" s="99">
        <v>14277</v>
      </c>
      <c r="H138" s="33">
        <v>0.5042761148442273</v>
      </c>
      <c r="I138" s="99"/>
      <c r="J138" s="33">
        <v>-0.34920634920634919</v>
      </c>
      <c r="K138" s="33">
        <v>-0.42449144008056394</v>
      </c>
    </row>
    <row r="139" spans="2:11" ht="15" customHeight="1" thickBot="1" x14ac:dyDescent="0.25">
      <c r="B139" s="35" t="s">
        <v>205</v>
      </c>
      <c r="C139" s="99">
        <v>5017</v>
      </c>
      <c r="D139" s="99"/>
      <c r="E139" s="99">
        <v>1342</v>
      </c>
      <c r="F139" s="99">
        <v>220</v>
      </c>
      <c r="G139" s="99">
        <v>15362</v>
      </c>
      <c r="H139" s="33">
        <v>1.177</v>
      </c>
      <c r="I139" s="99"/>
      <c r="J139" s="33">
        <v>0.47699999999999998</v>
      </c>
      <c r="K139" s="33">
        <v>0.13700000000000001</v>
      </c>
    </row>
    <row r="140" spans="2:11" ht="15" customHeight="1" thickBot="1" x14ac:dyDescent="0.25">
      <c r="B140" s="35" t="s">
        <v>212</v>
      </c>
      <c r="C140" s="99">
        <v>4101</v>
      </c>
      <c r="D140" s="99"/>
      <c r="E140" s="99">
        <v>941</v>
      </c>
      <c r="F140" s="99">
        <v>185</v>
      </c>
      <c r="G140" s="99">
        <v>12469</v>
      </c>
      <c r="H140" s="33">
        <v>0.124</v>
      </c>
      <c r="I140" s="99"/>
      <c r="J140" s="33">
        <v>0.22500000000000001</v>
      </c>
      <c r="K140" s="33">
        <v>-0.182</v>
      </c>
    </row>
    <row r="141" spans="2:11" ht="15" customHeight="1" thickBot="1" x14ac:dyDescent="0.25">
      <c r="B141" s="32" t="s">
        <v>213</v>
      </c>
      <c r="C141" s="43">
        <v>4849</v>
      </c>
      <c r="D141" s="43"/>
      <c r="E141" s="43">
        <v>1171</v>
      </c>
      <c r="F141" s="43">
        <v>208</v>
      </c>
      <c r="G141" s="43">
        <v>15027</v>
      </c>
      <c r="H141" s="34">
        <v>7.3999999999999996E-2</v>
      </c>
      <c r="I141" s="43"/>
      <c r="J141" s="34">
        <v>-0.13</v>
      </c>
      <c r="K141" s="34">
        <v>-0.124</v>
      </c>
    </row>
    <row r="142" spans="2:11" ht="15" customHeight="1" thickBot="1" x14ac:dyDescent="0.25">
      <c r="B142" s="35" t="s">
        <v>214</v>
      </c>
      <c r="C142" s="99">
        <v>5312</v>
      </c>
      <c r="D142" s="99"/>
      <c r="E142" s="99">
        <v>1043</v>
      </c>
      <c r="F142" s="99">
        <v>166</v>
      </c>
      <c r="G142" s="99">
        <v>15522</v>
      </c>
      <c r="H142" s="33">
        <f>+'Total concursos TSJ'!C45</f>
        <v>0.37032248250684513</v>
      </c>
      <c r="I142" s="99"/>
      <c r="J142" s="33">
        <f t="shared" ref="J142:K145" si="9">+(F142-F138)/F138</f>
        <v>-0.19024390243902439</v>
      </c>
      <c r="K142" s="33">
        <f t="shared" si="9"/>
        <v>8.7203193948308472E-2</v>
      </c>
    </row>
    <row r="143" spans="2:11" ht="15" customHeight="1" thickBot="1" x14ac:dyDescent="0.25">
      <c r="B143" s="35" t="s">
        <v>215</v>
      </c>
      <c r="C143" s="99">
        <v>5798</v>
      </c>
      <c r="D143" s="99"/>
      <c r="E143" s="99">
        <v>1152</v>
      </c>
      <c r="F143" s="99">
        <v>160</v>
      </c>
      <c r="G143" s="99">
        <v>15914</v>
      </c>
      <c r="H143" s="33">
        <v>0.15567071955351805</v>
      </c>
      <c r="I143" s="99"/>
      <c r="J143" s="33">
        <f t="shared" si="9"/>
        <v>-0.27272727272727271</v>
      </c>
      <c r="K143" s="33">
        <f t="shared" si="9"/>
        <v>3.5932821247233432E-2</v>
      </c>
    </row>
    <row r="144" spans="2:11" ht="15" customHeight="1" thickBot="1" x14ac:dyDescent="0.25">
      <c r="B144" s="35" t="s">
        <v>216</v>
      </c>
      <c r="C144" s="99">
        <v>7225</v>
      </c>
      <c r="D144" s="99"/>
      <c r="E144" s="99">
        <v>859</v>
      </c>
      <c r="F144" s="99">
        <v>119</v>
      </c>
      <c r="G144" s="99">
        <v>11836</v>
      </c>
      <c r="H144" s="33">
        <v>0.76176542306754447</v>
      </c>
      <c r="I144" s="99"/>
      <c r="J144" s="33">
        <f>+(F144-F140)/F140</f>
        <v>-0.35675675675675678</v>
      </c>
      <c r="K144" s="33">
        <f t="shared" si="9"/>
        <v>-5.076589943058786E-2</v>
      </c>
    </row>
    <row r="145" spans="2:12" ht="15" customHeight="1" thickBot="1" x14ac:dyDescent="0.25">
      <c r="B145" s="32" t="s">
        <v>219</v>
      </c>
      <c r="C145" s="43">
        <f>+'Total concursos TSJ'!F23</f>
        <v>16457</v>
      </c>
      <c r="D145" s="43"/>
      <c r="E145" s="43">
        <v>1069</v>
      </c>
      <c r="F145" s="43">
        <v>128</v>
      </c>
      <c r="G145" s="43">
        <v>9590</v>
      </c>
      <c r="H145" s="34">
        <v>0.91730253660548566</v>
      </c>
      <c r="I145" s="43"/>
      <c r="J145" s="34">
        <f>+(F145-F141)/F141</f>
        <v>-0.38461538461538464</v>
      </c>
      <c r="K145" s="34">
        <f t="shared" si="9"/>
        <v>-0.36181539894855924</v>
      </c>
    </row>
    <row r="146" spans="2:12" ht="15" customHeight="1" thickBot="1" x14ac:dyDescent="0.25">
      <c r="B146" s="35" t="s">
        <v>222</v>
      </c>
      <c r="C146" s="99">
        <v>9316</v>
      </c>
      <c r="D146" s="99">
        <v>112</v>
      </c>
      <c r="E146" s="99">
        <v>852</v>
      </c>
      <c r="F146" s="99">
        <v>123</v>
      </c>
      <c r="G146" s="99">
        <v>5712</v>
      </c>
      <c r="H146" s="33">
        <v>0.7537650602409639</v>
      </c>
      <c r="I146" s="174"/>
      <c r="J146" s="33">
        <v>-0.25903614457831325</v>
      </c>
      <c r="K146" s="33">
        <v>-0.63200618477000392</v>
      </c>
    </row>
    <row r="147" spans="2:12" ht="15" customHeight="1" thickBot="1" x14ac:dyDescent="0.25">
      <c r="B147" s="35" t="s">
        <v>224</v>
      </c>
      <c r="C147" s="99">
        <v>12006</v>
      </c>
      <c r="D147" s="99">
        <v>384</v>
      </c>
      <c r="E147" s="99">
        <v>1218</v>
      </c>
      <c r="F147" s="99">
        <v>121</v>
      </c>
      <c r="G147" s="99">
        <v>8337</v>
      </c>
      <c r="H147" s="33">
        <v>1.0707140393239047</v>
      </c>
      <c r="I147" s="174"/>
      <c r="J147" s="33">
        <v>-0.24374999999999999</v>
      </c>
      <c r="K147" s="33">
        <v>-0.47612165388965688</v>
      </c>
    </row>
    <row r="148" spans="2:12" ht="15" customHeight="1" thickBot="1" x14ac:dyDescent="0.25">
      <c r="B148" s="35" t="s">
        <v>225</v>
      </c>
      <c r="C148" s="99">
        <v>9330</v>
      </c>
      <c r="D148" s="99">
        <v>430</v>
      </c>
      <c r="E148" s="99">
        <v>914</v>
      </c>
      <c r="F148" s="99">
        <v>132</v>
      </c>
      <c r="G148" s="99">
        <v>5975</v>
      </c>
      <c r="H148" s="33">
        <v>0.29134948096885815</v>
      </c>
      <c r="I148" s="174"/>
      <c r="J148" s="33">
        <v>0.1092436974789916</v>
      </c>
      <c r="K148" s="33">
        <v>-0.49518418384589391</v>
      </c>
    </row>
    <row r="149" spans="2:12" ht="15" customHeight="1" thickBot="1" x14ac:dyDescent="0.25">
      <c r="B149" s="32" t="s">
        <v>234</v>
      </c>
      <c r="C149" s="43">
        <v>11791</v>
      </c>
      <c r="D149" s="43">
        <v>518</v>
      </c>
      <c r="E149" s="43">
        <v>1516</v>
      </c>
      <c r="F149" s="43">
        <v>153</v>
      </c>
      <c r="G149" s="43">
        <v>7405</v>
      </c>
      <c r="H149" s="34">
        <v>0.25223024638912489</v>
      </c>
      <c r="I149" s="43"/>
      <c r="J149" s="34">
        <v>0.1953125</v>
      </c>
      <c r="K149" s="34">
        <v>-0.2278415015641293</v>
      </c>
    </row>
    <row r="150" spans="2:12" ht="15" customHeight="1" thickBot="1" x14ac:dyDescent="0.25">
      <c r="B150" s="35" t="s">
        <v>235</v>
      </c>
      <c r="C150" s="99">
        <v>13148</v>
      </c>
      <c r="D150" s="99">
        <v>668</v>
      </c>
      <c r="E150" s="99">
        <v>1655</v>
      </c>
      <c r="F150" s="99">
        <v>149</v>
      </c>
      <c r="G150" s="99">
        <v>6241</v>
      </c>
      <c r="H150" s="33">
        <f>+(C150-C146)/C146</f>
        <v>0.41133533705452985</v>
      </c>
      <c r="I150" s="98">
        <f>(D150-D146)/D146</f>
        <v>4.9642857142857144</v>
      </c>
      <c r="J150" s="33">
        <f t="shared" ref="J150:K151" si="10">+(F150-F146)/F146</f>
        <v>0.21138211382113822</v>
      </c>
      <c r="K150" s="33">
        <f t="shared" si="10"/>
        <v>9.2612044817927175E-2</v>
      </c>
    </row>
    <row r="151" spans="2:12" ht="15" customHeight="1" thickBot="1" x14ac:dyDescent="0.25">
      <c r="B151" s="35" t="s">
        <v>239</v>
      </c>
      <c r="C151" s="99">
        <v>15227</v>
      </c>
      <c r="D151" s="99">
        <v>838</v>
      </c>
      <c r="E151" s="99">
        <v>1761</v>
      </c>
      <c r="F151" s="99">
        <v>167</v>
      </c>
      <c r="G151" s="99">
        <v>7863</v>
      </c>
      <c r="H151" s="33">
        <f>+(C151-C147)/C147</f>
        <v>0.26828252540396469</v>
      </c>
      <c r="I151" s="98">
        <f t="shared" ref="I151:I154" si="11">(D151-D147)/D147</f>
        <v>1.1822916666666667</v>
      </c>
      <c r="J151" s="33">
        <f t="shared" si="10"/>
        <v>0.38016528925619836</v>
      </c>
      <c r="K151" s="33">
        <f t="shared" si="10"/>
        <v>-5.6854983807124865E-2</v>
      </c>
    </row>
    <row r="152" spans="2:12" ht="15" customHeight="1" x14ac:dyDescent="0.2">
      <c r="B152" s="35" t="s">
        <v>240</v>
      </c>
      <c r="C152" s="99">
        <v>12675</v>
      </c>
      <c r="D152" s="99">
        <v>718</v>
      </c>
      <c r="E152" s="99">
        <v>1111</v>
      </c>
      <c r="F152" s="99">
        <v>106</v>
      </c>
      <c r="G152" s="99">
        <v>6338</v>
      </c>
      <c r="H152" s="98">
        <v>0.35852090032154343</v>
      </c>
      <c r="I152" s="98">
        <f t="shared" si="11"/>
        <v>0.66976744186046511</v>
      </c>
      <c r="J152" s="98">
        <v>-0.19696969696969696</v>
      </c>
      <c r="K152" s="98">
        <v>6.0753138075313809E-2</v>
      </c>
    </row>
    <row r="153" spans="2:12" ht="15" customHeight="1" thickBot="1" x14ac:dyDescent="0.25">
      <c r="B153" s="32" t="s">
        <v>241</v>
      </c>
      <c r="C153" s="43">
        <v>16457</v>
      </c>
      <c r="D153" s="43">
        <v>1039</v>
      </c>
      <c r="E153" s="43">
        <v>1574</v>
      </c>
      <c r="F153" s="43">
        <v>180</v>
      </c>
      <c r="G153" s="43">
        <v>8746</v>
      </c>
      <c r="H153" s="34">
        <v>0.39572555338817744</v>
      </c>
      <c r="I153" s="34">
        <f t="shared" si="11"/>
        <v>1.0057915057915059</v>
      </c>
      <c r="J153" s="34">
        <v>0.17647058823529413</v>
      </c>
      <c r="K153" s="34">
        <v>0.1810938555030385</v>
      </c>
    </row>
    <row r="154" spans="2:12" ht="15" customHeight="1" x14ac:dyDescent="0.2">
      <c r="B154" s="35" t="s">
        <v>243</v>
      </c>
      <c r="C154" s="99">
        <v>18017</v>
      </c>
      <c r="D154" s="175">
        <v>900</v>
      </c>
      <c r="E154" s="99">
        <v>1761</v>
      </c>
      <c r="F154" s="99">
        <v>159</v>
      </c>
      <c r="G154" s="99">
        <v>10486</v>
      </c>
      <c r="H154" s="98">
        <v>0.37032248250684513</v>
      </c>
      <c r="I154" s="98">
        <f t="shared" si="11"/>
        <v>0.3473053892215569</v>
      </c>
      <c r="J154" s="98">
        <v>6.7114093959731544E-2</v>
      </c>
      <c r="K154" s="98">
        <v>0.68017945842012495</v>
      </c>
    </row>
    <row r="155" spans="2:12" ht="25.5" customHeight="1" x14ac:dyDescent="0.2">
      <c r="C155" s="18"/>
      <c r="D155" s="18"/>
      <c r="E155" s="18"/>
      <c r="G155" s="13"/>
      <c r="H155" s="13"/>
      <c r="I155" s="13"/>
      <c r="J155" s="13"/>
      <c r="K155" s="13"/>
      <c r="L155" s="13"/>
    </row>
    <row r="156" spans="2:12" ht="48" customHeight="1" x14ac:dyDescent="0.2">
      <c r="B156" s="10"/>
      <c r="C156" s="19"/>
      <c r="D156" s="19"/>
      <c r="E156" s="19"/>
      <c r="F156" s="20"/>
      <c r="G156" s="19"/>
      <c r="H156" s="13"/>
      <c r="I156" s="13"/>
      <c r="J156" s="13"/>
      <c r="K156" s="13"/>
      <c r="L156" s="13"/>
    </row>
    <row r="158" spans="2:12" ht="54.95" customHeight="1" x14ac:dyDescent="0.2">
      <c r="C158" s="39" t="s">
        <v>12</v>
      </c>
      <c r="D158" s="39" t="s">
        <v>40</v>
      </c>
      <c r="E158" s="39" t="s">
        <v>237</v>
      </c>
      <c r="F158" s="39" t="s">
        <v>13</v>
      </c>
      <c r="G158" s="39" t="s">
        <v>41</v>
      </c>
      <c r="H158" s="39" t="s">
        <v>211</v>
      </c>
    </row>
    <row r="159" spans="2:12" ht="14.25" customHeight="1" thickBot="1" x14ac:dyDescent="0.25">
      <c r="B159" s="35" t="s">
        <v>0</v>
      </c>
      <c r="C159" s="40">
        <v>5688</v>
      </c>
      <c r="D159" s="40">
        <v>117595</v>
      </c>
      <c r="E159" s="40"/>
      <c r="F159" s="36">
        <v>0.19596299411269974</v>
      </c>
      <c r="G159" s="36">
        <v>0.19596299411269974</v>
      </c>
      <c r="H159" s="36"/>
    </row>
    <row r="160" spans="2:12" ht="14.25" customHeight="1" thickBot="1" x14ac:dyDescent="0.25">
      <c r="B160" s="30" t="s">
        <v>1</v>
      </c>
      <c r="C160" s="41">
        <v>5935</v>
      </c>
      <c r="D160" s="41">
        <v>105562</v>
      </c>
      <c r="E160" s="41"/>
      <c r="F160" s="33">
        <v>0.2964176496286588</v>
      </c>
      <c r="G160" s="33">
        <v>0.2964176496286588</v>
      </c>
      <c r="H160" s="33"/>
    </row>
    <row r="161" spans="2:11" ht="14.25" customHeight="1" thickBot="1" x14ac:dyDescent="0.25">
      <c r="B161" s="31" t="s">
        <v>2</v>
      </c>
      <c r="C161" s="41">
        <v>5484</v>
      </c>
      <c r="D161" s="41">
        <v>82411</v>
      </c>
      <c r="E161" s="41"/>
      <c r="F161" s="33">
        <v>0.60491659350307292</v>
      </c>
      <c r="G161" s="33">
        <v>0.60491659350307292</v>
      </c>
      <c r="H161" s="33"/>
    </row>
    <row r="162" spans="2:11" ht="14.25" customHeight="1" thickBot="1" x14ac:dyDescent="0.25">
      <c r="B162" s="32" t="s">
        <v>3</v>
      </c>
      <c r="C162" s="43">
        <v>8836</v>
      </c>
      <c r="D162" s="43">
        <v>115031</v>
      </c>
      <c r="E162" s="43"/>
      <c r="F162" s="34">
        <v>0.81400123177992201</v>
      </c>
      <c r="G162" s="34">
        <v>0.81400123177992201</v>
      </c>
      <c r="H162" s="34"/>
    </row>
    <row r="163" spans="2:11" ht="14.25" customHeight="1" thickBot="1" x14ac:dyDescent="0.25">
      <c r="B163" s="35" t="s">
        <v>4</v>
      </c>
      <c r="C163" s="41">
        <v>11050</v>
      </c>
      <c r="D163" s="41">
        <v>121829</v>
      </c>
      <c r="E163" s="41"/>
      <c r="F163" s="33">
        <f t="shared" ref="F163:F198" si="12">+(C163-C159)/C159</f>
        <v>0.94268635724331928</v>
      </c>
      <c r="G163" s="33">
        <f t="shared" ref="G163:G198" si="13">+(D163-D159)/D159</f>
        <v>3.6004932182490755E-2</v>
      </c>
      <c r="H163" s="33"/>
    </row>
    <row r="164" spans="2:11" ht="14.25" customHeight="1" thickBot="1" x14ac:dyDescent="0.25">
      <c r="B164" s="30" t="s">
        <v>5</v>
      </c>
      <c r="C164" s="41">
        <v>12938</v>
      </c>
      <c r="D164" s="41">
        <v>168029</v>
      </c>
      <c r="E164" s="41"/>
      <c r="F164" s="33">
        <f t="shared" si="12"/>
        <v>1.179949452401011</v>
      </c>
      <c r="G164" s="33">
        <f t="shared" si="13"/>
        <v>0.59175650328716778</v>
      </c>
      <c r="H164" s="33"/>
    </row>
    <row r="165" spans="2:11" ht="14.25" customHeight="1" thickBot="1" x14ac:dyDescent="0.25">
      <c r="B165" s="31" t="s">
        <v>6</v>
      </c>
      <c r="C165" s="41">
        <v>13487</v>
      </c>
      <c r="D165" s="41">
        <v>141751</v>
      </c>
      <c r="E165" s="41"/>
      <c r="F165" s="33">
        <f t="shared" si="12"/>
        <v>1.4593362509117433</v>
      </c>
      <c r="G165" s="33">
        <f t="shared" si="13"/>
        <v>0.72004950795403522</v>
      </c>
      <c r="H165" s="33"/>
    </row>
    <row r="166" spans="2:11" ht="14.25" customHeight="1" thickBot="1" x14ac:dyDescent="0.25">
      <c r="B166" s="32" t="s">
        <v>27</v>
      </c>
      <c r="C166" s="43">
        <v>21211</v>
      </c>
      <c r="D166" s="43">
        <v>214367</v>
      </c>
      <c r="E166" s="43"/>
      <c r="F166" s="34">
        <f t="shared" si="12"/>
        <v>1.4005205975554549</v>
      </c>
      <c r="G166" s="34">
        <f t="shared" si="13"/>
        <v>0.86355851900791958</v>
      </c>
      <c r="H166" s="34"/>
    </row>
    <row r="167" spans="2:11" ht="14.25" customHeight="1" thickBot="1" x14ac:dyDescent="0.25">
      <c r="B167" s="35" t="s">
        <v>28</v>
      </c>
      <c r="C167" s="41">
        <v>23433</v>
      </c>
      <c r="D167" s="41">
        <v>207890</v>
      </c>
      <c r="E167" s="41"/>
      <c r="F167" s="33">
        <f t="shared" si="12"/>
        <v>1.120633484162896</v>
      </c>
      <c r="G167" s="33">
        <f t="shared" si="13"/>
        <v>0.70640816226021719</v>
      </c>
      <c r="H167" s="33"/>
      <c r="I167" s="18"/>
      <c r="K167" s="13"/>
    </row>
    <row r="168" spans="2:11" ht="14.25" customHeight="1" thickBot="1" x14ac:dyDescent="0.25">
      <c r="B168" s="30" t="s">
        <v>30</v>
      </c>
      <c r="C168" s="41">
        <v>23704</v>
      </c>
      <c r="D168" s="41">
        <v>216333</v>
      </c>
      <c r="E168" s="41"/>
      <c r="F168" s="33">
        <f t="shared" si="12"/>
        <v>0.8321224300510125</v>
      </c>
      <c r="G168" s="33">
        <f t="shared" si="13"/>
        <v>0.28747418600360652</v>
      </c>
      <c r="H168" s="33"/>
      <c r="I168" s="18"/>
      <c r="K168" s="13"/>
    </row>
    <row r="169" spans="2:11" ht="14.25" customHeight="1" thickBot="1" x14ac:dyDescent="0.25">
      <c r="B169" s="31" t="s">
        <v>33</v>
      </c>
      <c r="C169" s="41">
        <v>19241</v>
      </c>
      <c r="D169" s="41">
        <v>178421</v>
      </c>
      <c r="E169" s="41"/>
      <c r="F169" s="33">
        <f t="shared" si="12"/>
        <v>0.4266330540520501</v>
      </c>
      <c r="G169" s="33">
        <f t="shared" si="13"/>
        <v>0.25869306036641715</v>
      </c>
      <c r="H169" s="33"/>
      <c r="I169" s="18"/>
      <c r="K169" s="13"/>
    </row>
    <row r="170" spans="2:11" ht="14.25" customHeight="1" thickBot="1" x14ac:dyDescent="0.25">
      <c r="B170" s="32" t="s">
        <v>35</v>
      </c>
      <c r="C170" s="43">
        <v>26941</v>
      </c>
      <c r="D170" s="43">
        <v>254231</v>
      </c>
      <c r="E170" s="43"/>
      <c r="F170" s="34">
        <f t="shared" si="12"/>
        <v>0.27014285040780728</v>
      </c>
      <c r="G170" s="34">
        <f t="shared" si="13"/>
        <v>0.18596145862003013</v>
      </c>
      <c r="H170" s="34"/>
      <c r="I170" s="18"/>
      <c r="K170" s="13"/>
    </row>
    <row r="171" spans="2:11" ht="14.25" customHeight="1" thickBot="1" x14ac:dyDescent="0.25">
      <c r="B171" s="35" t="s">
        <v>37</v>
      </c>
      <c r="C171" s="41">
        <v>27597</v>
      </c>
      <c r="D171" s="41">
        <v>255528</v>
      </c>
      <c r="E171" s="41"/>
      <c r="F171" s="33">
        <f t="shared" si="12"/>
        <v>0.17769811803866342</v>
      </c>
      <c r="G171" s="33">
        <f t="shared" si="13"/>
        <v>0.22915003126653519</v>
      </c>
      <c r="H171" s="33"/>
      <c r="I171" s="18"/>
      <c r="K171" s="13"/>
    </row>
    <row r="172" spans="2:11" ht="14.25" customHeight="1" thickBot="1" x14ac:dyDescent="0.25">
      <c r="B172" s="30" t="s">
        <v>42</v>
      </c>
      <c r="C172" s="41">
        <v>24533</v>
      </c>
      <c r="D172" s="41">
        <v>238962</v>
      </c>
      <c r="E172" s="41"/>
      <c r="F172" s="33">
        <f t="shared" si="12"/>
        <v>3.4973000337495778E-2</v>
      </c>
      <c r="G172" s="33">
        <f t="shared" si="13"/>
        <v>0.10460262650635825</v>
      </c>
      <c r="H172" s="33"/>
      <c r="I172" s="18"/>
      <c r="K172" s="13"/>
    </row>
    <row r="173" spans="2:11" ht="14.25" customHeight="1" thickBot="1" x14ac:dyDescent="0.25">
      <c r="B173" s="31" t="s">
        <v>54</v>
      </c>
      <c r="C173" s="41">
        <v>19358</v>
      </c>
      <c r="D173" s="41">
        <v>177892</v>
      </c>
      <c r="E173" s="41"/>
      <c r="F173" s="33">
        <f t="shared" si="12"/>
        <v>6.0807650330024429E-3</v>
      </c>
      <c r="G173" s="33">
        <f t="shared" si="13"/>
        <v>-2.9648976297633124E-3</v>
      </c>
      <c r="H173" s="33"/>
      <c r="I173" s="18"/>
      <c r="K173" s="13"/>
    </row>
    <row r="174" spans="2:11" ht="14.25" customHeight="1" thickBot="1" x14ac:dyDescent="0.25">
      <c r="B174" s="32" t="s">
        <v>56</v>
      </c>
      <c r="C174" s="43">
        <v>22148</v>
      </c>
      <c r="D174" s="43">
        <v>222745</v>
      </c>
      <c r="E174" s="43"/>
      <c r="F174" s="34">
        <f t="shared" si="12"/>
        <v>-0.17790727886863889</v>
      </c>
      <c r="G174" s="34">
        <f t="shared" si="13"/>
        <v>-0.1238479965071136</v>
      </c>
      <c r="H174" s="34"/>
      <c r="I174" s="18"/>
      <c r="K174" s="13"/>
    </row>
    <row r="175" spans="2:11" ht="14.25" customHeight="1" thickBot="1" x14ac:dyDescent="0.25">
      <c r="B175" s="35" t="s">
        <v>58</v>
      </c>
      <c r="C175" s="41">
        <v>21737</v>
      </c>
      <c r="D175" s="41">
        <v>229355</v>
      </c>
      <c r="E175" s="41"/>
      <c r="F175" s="33">
        <f t="shared" si="12"/>
        <v>-0.21234192122332138</v>
      </c>
      <c r="G175" s="33">
        <f t="shared" si="13"/>
        <v>-0.10242713127328512</v>
      </c>
      <c r="H175" s="33"/>
      <c r="I175" s="18"/>
      <c r="K175" s="13"/>
    </row>
    <row r="176" spans="2:11" ht="14.25" customHeight="1" thickBot="1" x14ac:dyDescent="0.25">
      <c r="B176" s="30" t="s">
        <v>60</v>
      </c>
      <c r="C176" s="41">
        <v>20505</v>
      </c>
      <c r="D176" s="41">
        <v>212296</v>
      </c>
      <c r="E176" s="41"/>
      <c r="F176" s="33">
        <f t="shared" si="12"/>
        <v>-0.16418701341050829</v>
      </c>
      <c r="G176" s="33">
        <f t="shared" si="13"/>
        <v>-0.11159096425373072</v>
      </c>
      <c r="H176" s="33"/>
    </row>
    <row r="177" spans="2:9" ht="14.25" customHeight="1" thickBot="1" x14ac:dyDescent="0.25">
      <c r="B177" s="31" t="s">
        <v>62</v>
      </c>
      <c r="C177" s="41">
        <v>14861</v>
      </c>
      <c r="D177" s="41">
        <v>99713</v>
      </c>
      <c r="E177" s="41"/>
      <c r="F177" s="33">
        <f t="shared" si="12"/>
        <v>-0.23230705651410269</v>
      </c>
      <c r="G177" s="33">
        <f t="shared" si="13"/>
        <v>-0.43947451262563803</v>
      </c>
      <c r="H177" s="33"/>
    </row>
    <row r="178" spans="2:9" ht="14.25" customHeight="1" thickBot="1" x14ac:dyDescent="0.25">
      <c r="B178" s="32" t="s">
        <v>66</v>
      </c>
      <c r="C178" s="43">
        <v>20751</v>
      </c>
      <c r="D178" s="43">
        <v>142340</v>
      </c>
      <c r="E178" s="43"/>
      <c r="F178" s="34">
        <f t="shared" si="12"/>
        <v>-6.3075672746974898E-2</v>
      </c>
      <c r="G178" s="34">
        <f t="shared" si="13"/>
        <v>-0.36097331028754853</v>
      </c>
      <c r="H178" s="34"/>
    </row>
    <row r="179" spans="2:9" ht="14.25" customHeight="1" thickBot="1" x14ac:dyDescent="0.25">
      <c r="B179" s="35" t="s">
        <v>69</v>
      </c>
      <c r="C179" s="41">
        <v>24699</v>
      </c>
      <c r="D179" s="41">
        <v>171669</v>
      </c>
      <c r="E179" s="41"/>
      <c r="F179" s="33">
        <f t="shared" si="12"/>
        <v>0.13626535400469245</v>
      </c>
      <c r="G179" s="33">
        <f t="shared" si="13"/>
        <v>-0.25151402847114734</v>
      </c>
      <c r="H179" s="33"/>
    </row>
    <row r="180" spans="2:9" ht="14.25" customHeight="1" thickBot="1" x14ac:dyDescent="0.25">
      <c r="B180" s="30" t="s">
        <v>74</v>
      </c>
      <c r="C180" s="41">
        <v>23342</v>
      </c>
      <c r="D180" s="41">
        <v>172319</v>
      </c>
      <c r="E180" s="41"/>
      <c r="F180" s="33">
        <f t="shared" si="12"/>
        <v>0.13835649841502073</v>
      </c>
      <c r="G180" s="33">
        <f t="shared" si="13"/>
        <v>-0.18830783434450013</v>
      </c>
      <c r="H180" s="33"/>
    </row>
    <row r="181" spans="2:9" ht="14.25" customHeight="1" thickBot="1" x14ac:dyDescent="0.25">
      <c r="B181" s="31" t="s">
        <v>76</v>
      </c>
      <c r="C181" s="41">
        <v>19238</v>
      </c>
      <c r="D181" s="41">
        <v>139047</v>
      </c>
      <c r="E181" s="41"/>
      <c r="F181" s="33">
        <f t="shared" si="12"/>
        <v>0.29452930489199919</v>
      </c>
      <c r="G181" s="33">
        <f t="shared" si="13"/>
        <v>0.39447213502752898</v>
      </c>
      <c r="H181" s="33"/>
    </row>
    <row r="182" spans="2:9" ht="14.25" customHeight="1" thickBot="1" x14ac:dyDescent="0.25">
      <c r="B182" s="32" t="s">
        <v>78</v>
      </c>
      <c r="C182" s="43">
        <v>24343</v>
      </c>
      <c r="D182" s="43">
        <v>217100</v>
      </c>
      <c r="E182" s="43"/>
      <c r="F182" s="34">
        <f t="shared" si="12"/>
        <v>0.17310009156185244</v>
      </c>
      <c r="G182" s="34">
        <f t="shared" si="13"/>
        <v>0.5252213011100183</v>
      </c>
      <c r="H182" s="34"/>
      <c r="I182" s="18"/>
    </row>
    <row r="183" spans="2:9" ht="14.25" customHeight="1" thickBot="1" x14ac:dyDescent="0.25">
      <c r="B183" s="35" t="s">
        <v>81</v>
      </c>
      <c r="C183" s="41">
        <v>21272</v>
      </c>
      <c r="D183" s="41">
        <v>137260</v>
      </c>
      <c r="E183" s="41"/>
      <c r="F183" s="33">
        <f t="shared" si="12"/>
        <v>-0.13875055670270051</v>
      </c>
      <c r="G183" s="33">
        <f t="shared" si="13"/>
        <v>-0.20043805229831826</v>
      </c>
      <c r="H183" s="33"/>
      <c r="I183" s="18"/>
    </row>
    <row r="184" spans="2:9" ht="14.25" customHeight="1" thickBot="1" x14ac:dyDescent="0.25">
      <c r="B184" s="30" t="s">
        <v>84</v>
      </c>
      <c r="C184" s="41">
        <v>20323</v>
      </c>
      <c r="D184" s="41">
        <v>148525</v>
      </c>
      <c r="E184" s="41"/>
      <c r="F184" s="33">
        <f t="shared" si="12"/>
        <v>-0.12933767457801387</v>
      </c>
      <c r="G184" s="33">
        <f t="shared" si="13"/>
        <v>-0.13808111699812556</v>
      </c>
      <c r="H184" s="33"/>
      <c r="I184" s="18"/>
    </row>
    <row r="185" spans="2:9" ht="14.25" customHeight="1" thickBot="1" x14ac:dyDescent="0.25">
      <c r="B185" s="31" t="s">
        <v>87</v>
      </c>
      <c r="C185" s="41">
        <v>17009</v>
      </c>
      <c r="D185" s="41">
        <v>125943</v>
      </c>
      <c r="E185" s="41"/>
      <c r="F185" s="33">
        <f t="shared" si="12"/>
        <v>-0.11586443497245036</v>
      </c>
      <c r="G185" s="33">
        <f t="shared" si="13"/>
        <v>-9.4241515458801703E-2</v>
      </c>
      <c r="H185" s="33"/>
      <c r="I185" s="18"/>
    </row>
    <row r="186" spans="2:9" ht="14.25" customHeight="1" thickBot="1" x14ac:dyDescent="0.25">
      <c r="B186" s="32" t="s">
        <v>89</v>
      </c>
      <c r="C186" s="43">
        <v>24076</v>
      </c>
      <c r="D186" s="43">
        <v>151448</v>
      </c>
      <c r="E186" s="43"/>
      <c r="F186" s="34">
        <f t="shared" si="12"/>
        <v>-1.0968245491517068E-2</v>
      </c>
      <c r="G186" s="34">
        <f t="shared" si="13"/>
        <v>-0.30240442192538003</v>
      </c>
      <c r="H186" s="34"/>
      <c r="I186" s="18"/>
    </row>
    <row r="187" spans="2:9" ht="14.25" customHeight="1" thickBot="1" x14ac:dyDescent="0.25">
      <c r="B187" s="35" t="s">
        <v>91</v>
      </c>
      <c r="C187" s="41">
        <v>24226</v>
      </c>
      <c r="D187" s="41">
        <v>170973</v>
      </c>
      <c r="E187" s="41"/>
      <c r="F187" s="33">
        <f t="shared" si="12"/>
        <v>0.13886799548702519</v>
      </c>
      <c r="G187" s="33">
        <f t="shared" si="13"/>
        <v>0.24561416290252078</v>
      </c>
      <c r="H187" s="33"/>
      <c r="I187" s="18"/>
    </row>
    <row r="188" spans="2:9" ht="14.25" customHeight="1" thickBot="1" x14ac:dyDescent="0.25">
      <c r="B188" s="30" t="s">
        <v>98</v>
      </c>
      <c r="C188" s="41">
        <v>21178</v>
      </c>
      <c r="D188" s="41">
        <v>172648</v>
      </c>
      <c r="E188" s="41"/>
      <c r="F188" s="33">
        <f t="shared" si="12"/>
        <v>4.2070560448752646E-2</v>
      </c>
      <c r="G188" s="33">
        <f t="shared" si="13"/>
        <v>0.16241710149806429</v>
      </c>
      <c r="H188" s="33"/>
      <c r="I188" s="18"/>
    </row>
    <row r="189" spans="2:9" ht="14.25" customHeight="1" thickBot="1" x14ac:dyDescent="0.25">
      <c r="B189" s="31" t="s">
        <v>101</v>
      </c>
      <c r="C189" s="41">
        <v>16767</v>
      </c>
      <c r="D189" s="41">
        <v>144262</v>
      </c>
      <c r="E189" s="41"/>
      <c r="F189" s="33">
        <f t="shared" si="12"/>
        <v>-1.4227761773178905E-2</v>
      </c>
      <c r="G189" s="33">
        <f t="shared" si="13"/>
        <v>0.14545468981999793</v>
      </c>
      <c r="H189" s="33"/>
      <c r="I189" s="18"/>
    </row>
    <row r="190" spans="2:9" ht="14.25" customHeight="1" thickBot="1" x14ac:dyDescent="0.25">
      <c r="B190" s="32" t="s">
        <v>105</v>
      </c>
      <c r="C190" s="43">
        <v>18578</v>
      </c>
      <c r="D190" s="43">
        <v>169174</v>
      </c>
      <c r="E190" s="43"/>
      <c r="F190" s="34">
        <f t="shared" si="12"/>
        <v>-0.2283601927230437</v>
      </c>
      <c r="G190" s="34">
        <f t="shared" si="13"/>
        <v>0.11704347366752944</v>
      </c>
      <c r="H190" s="34"/>
      <c r="I190" s="18"/>
    </row>
    <row r="191" spans="2:9" ht="14.25" customHeight="1" thickBot="1" x14ac:dyDescent="0.25">
      <c r="B191" s="35" t="s">
        <v>107</v>
      </c>
      <c r="C191" s="41">
        <v>20201</v>
      </c>
      <c r="D191" s="41">
        <v>166433</v>
      </c>
      <c r="E191" s="41"/>
      <c r="F191" s="33">
        <f t="shared" si="12"/>
        <v>-0.16614381243292331</v>
      </c>
      <c r="G191" s="33">
        <f t="shared" si="13"/>
        <v>-2.6553900323442882E-2</v>
      </c>
      <c r="H191" s="33"/>
      <c r="I191" s="18"/>
    </row>
    <row r="192" spans="2:9" ht="14.25" customHeight="1" thickBot="1" x14ac:dyDescent="0.25">
      <c r="B192" s="30" t="s">
        <v>112</v>
      </c>
      <c r="C192" s="41">
        <v>17414</v>
      </c>
      <c r="D192" s="41">
        <v>169612</v>
      </c>
      <c r="E192" s="41"/>
      <c r="F192" s="33">
        <f t="shared" si="12"/>
        <v>-0.17773160827273585</v>
      </c>
      <c r="G192" s="33">
        <f t="shared" si="13"/>
        <v>-1.7584912654649922E-2</v>
      </c>
      <c r="H192" s="33"/>
      <c r="I192" s="18"/>
    </row>
    <row r="193" spans="2:9" ht="14.25" customHeight="1" thickBot="1" x14ac:dyDescent="0.25">
      <c r="B193" s="31" t="s">
        <v>113</v>
      </c>
      <c r="C193" s="41">
        <v>14735</v>
      </c>
      <c r="D193" s="41">
        <v>158859</v>
      </c>
      <c r="E193" s="41"/>
      <c r="F193" s="33">
        <f t="shared" si="12"/>
        <v>-0.12119043358978947</v>
      </c>
      <c r="G193" s="33">
        <f t="shared" si="13"/>
        <v>0.1011839569671847</v>
      </c>
      <c r="H193" s="33"/>
      <c r="I193" s="18"/>
    </row>
    <row r="194" spans="2:9" ht="14.25" customHeight="1" thickBot="1" x14ac:dyDescent="0.25">
      <c r="B194" s="32" t="s">
        <v>115</v>
      </c>
      <c r="C194" s="43">
        <v>15785</v>
      </c>
      <c r="D194" s="43">
        <v>159890</v>
      </c>
      <c r="E194" s="43"/>
      <c r="F194" s="34">
        <f t="shared" si="12"/>
        <v>-0.15033911077618689</v>
      </c>
      <c r="G194" s="34">
        <f t="shared" si="13"/>
        <v>-5.4878409211817421E-2</v>
      </c>
      <c r="H194" s="34"/>
      <c r="I194" s="18"/>
    </row>
    <row r="195" spans="2:9" ht="14.25" customHeight="1" thickBot="1" x14ac:dyDescent="0.25">
      <c r="B195" s="35" t="s">
        <v>116</v>
      </c>
      <c r="C195" s="41">
        <v>14205</v>
      </c>
      <c r="D195" s="41">
        <v>130680</v>
      </c>
      <c r="E195" s="41">
        <v>393</v>
      </c>
      <c r="F195" s="33">
        <f t="shared" si="12"/>
        <v>-0.29681698925795752</v>
      </c>
      <c r="G195" s="33">
        <f t="shared" si="13"/>
        <v>-0.21481917648543258</v>
      </c>
      <c r="H195" s="33"/>
      <c r="I195" s="18"/>
    </row>
    <row r="196" spans="2:9" ht="14.25" customHeight="1" thickBot="1" x14ac:dyDescent="0.25">
      <c r="B196" s="30" t="s">
        <v>118</v>
      </c>
      <c r="C196" s="41">
        <v>14385</v>
      </c>
      <c r="D196" s="41">
        <v>154860</v>
      </c>
      <c r="E196" s="41">
        <v>358</v>
      </c>
      <c r="F196" s="33">
        <f t="shared" si="12"/>
        <v>-0.17394050763753302</v>
      </c>
      <c r="G196" s="33">
        <f t="shared" si="13"/>
        <v>-8.6974978185505744E-2</v>
      </c>
      <c r="H196" s="33"/>
      <c r="I196" s="18"/>
    </row>
    <row r="197" spans="2:9" ht="14.25" customHeight="1" thickBot="1" x14ac:dyDescent="0.25">
      <c r="B197" s="31" t="s">
        <v>120</v>
      </c>
      <c r="C197" s="41">
        <v>9094</v>
      </c>
      <c r="D197" s="41">
        <v>115269</v>
      </c>
      <c r="E197" s="41">
        <v>335</v>
      </c>
      <c r="F197" s="33">
        <f t="shared" si="12"/>
        <v>-0.38282999660671868</v>
      </c>
      <c r="G197" s="33">
        <f t="shared" si="13"/>
        <v>-0.2743942741676581</v>
      </c>
      <c r="H197" s="33"/>
      <c r="I197" s="18"/>
    </row>
    <row r="198" spans="2:9" ht="14.25" customHeight="1" thickBot="1" x14ac:dyDescent="0.25">
      <c r="B198" s="32" t="s">
        <v>121</v>
      </c>
      <c r="C198" s="43">
        <v>10726</v>
      </c>
      <c r="D198" s="43">
        <v>136245</v>
      </c>
      <c r="E198" s="43">
        <v>493</v>
      </c>
      <c r="F198" s="34">
        <f t="shared" si="12"/>
        <v>-0.32049414000633514</v>
      </c>
      <c r="G198" s="34">
        <f t="shared" si="13"/>
        <v>-0.14788291950716118</v>
      </c>
      <c r="H198" s="34"/>
      <c r="I198" s="18"/>
    </row>
    <row r="199" spans="2:9" ht="14.25" customHeight="1" thickBot="1" x14ac:dyDescent="0.25">
      <c r="B199" s="35" t="s">
        <v>123</v>
      </c>
      <c r="C199" s="41">
        <v>10478</v>
      </c>
      <c r="D199" s="41">
        <v>136155</v>
      </c>
      <c r="E199" s="41">
        <v>566</v>
      </c>
      <c r="F199" s="33">
        <v>-0.26237240408306933</v>
      </c>
      <c r="G199" s="33">
        <v>4.1896235078053262E-2</v>
      </c>
      <c r="H199" s="33">
        <v>0.44020356234096691</v>
      </c>
      <c r="I199" s="18"/>
    </row>
    <row r="200" spans="2:9" ht="14.25" customHeight="1" thickBot="1" x14ac:dyDescent="0.25">
      <c r="B200" s="30" t="s">
        <v>124</v>
      </c>
      <c r="C200" s="41">
        <v>7689</v>
      </c>
      <c r="D200" s="41">
        <v>124382</v>
      </c>
      <c r="E200" s="41">
        <v>580</v>
      </c>
      <c r="F200" s="33">
        <v>-0.4654848800834202</v>
      </c>
      <c r="G200" s="33">
        <v>-0.19681002195531447</v>
      </c>
      <c r="H200" s="33">
        <v>0.62011173184357538</v>
      </c>
      <c r="I200" s="18"/>
    </row>
    <row r="201" spans="2:9" ht="14.25" customHeight="1" thickBot="1" x14ac:dyDescent="0.25">
      <c r="B201" s="31" t="s">
        <v>125</v>
      </c>
      <c r="C201" s="41">
        <v>5518</v>
      </c>
      <c r="D201" s="41">
        <v>101751</v>
      </c>
      <c r="E201" s="41">
        <v>487</v>
      </c>
      <c r="F201" s="33">
        <v>-0.39322630305696066</v>
      </c>
      <c r="G201" s="33">
        <v>-0.11727350805507118</v>
      </c>
      <c r="H201" s="33">
        <v>0.45373134328358211</v>
      </c>
      <c r="I201" s="18"/>
    </row>
    <row r="202" spans="2:9" ht="14.25" customHeight="1" thickBot="1" x14ac:dyDescent="0.25">
      <c r="B202" s="32" t="s">
        <v>126</v>
      </c>
      <c r="C202" s="43">
        <v>6409</v>
      </c>
      <c r="D202" s="43">
        <v>143788</v>
      </c>
      <c r="E202" s="43">
        <v>604</v>
      </c>
      <c r="F202" s="34">
        <v>-0.40247995524892782</v>
      </c>
      <c r="G202" s="34">
        <v>5.5363499577966165E-2</v>
      </c>
      <c r="H202" s="34">
        <v>0.22515212981744423</v>
      </c>
      <c r="I202" s="18"/>
    </row>
    <row r="203" spans="2:9" ht="14.25" customHeight="1" thickBot="1" x14ac:dyDescent="0.25">
      <c r="B203" s="35" t="s">
        <v>127</v>
      </c>
      <c r="C203" s="41">
        <v>6903</v>
      </c>
      <c r="D203" s="41">
        <v>151974</v>
      </c>
      <c r="E203" s="41">
        <v>732</v>
      </c>
      <c r="F203" s="33">
        <v>-0.34119106699751861</v>
      </c>
      <c r="G203" s="33">
        <v>0.11618376115456648</v>
      </c>
      <c r="H203" s="33">
        <v>0.29328621908127206</v>
      </c>
      <c r="I203" s="18"/>
    </row>
    <row r="204" spans="2:9" ht="14.25" customHeight="1" thickBot="1" x14ac:dyDescent="0.25">
      <c r="B204" s="30" t="s">
        <v>128</v>
      </c>
      <c r="C204" s="41">
        <v>7137</v>
      </c>
      <c r="D204" s="41">
        <v>155991</v>
      </c>
      <c r="E204" s="41">
        <v>859</v>
      </c>
      <c r="F204" s="33">
        <v>-7.1790870074131874E-2</v>
      </c>
      <c r="G204" s="33">
        <v>0.25412841086330817</v>
      </c>
      <c r="H204" s="33">
        <v>0.48103448275862071</v>
      </c>
      <c r="I204" s="18"/>
    </row>
    <row r="205" spans="2:9" ht="14.25" customHeight="1" thickBot="1" x14ac:dyDescent="0.25">
      <c r="B205" s="31" t="s">
        <v>129</v>
      </c>
      <c r="C205" s="41">
        <v>6315</v>
      </c>
      <c r="D205" s="41">
        <v>111544</v>
      </c>
      <c r="E205" s="41">
        <v>730</v>
      </c>
      <c r="F205" s="33">
        <v>0.14443638999637551</v>
      </c>
      <c r="G205" s="33">
        <v>9.6244754351308581E-2</v>
      </c>
      <c r="H205" s="33">
        <v>0.49897330595482547</v>
      </c>
      <c r="I205" s="18"/>
    </row>
    <row r="206" spans="2:9" ht="14.25" customHeight="1" thickBot="1" x14ac:dyDescent="0.25">
      <c r="B206" s="32" t="s">
        <v>134</v>
      </c>
      <c r="C206" s="43">
        <v>7049</v>
      </c>
      <c r="D206" s="43">
        <v>157337</v>
      </c>
      <c r="E206" s="43">
        <v>952</v>
      </c>
      <c r="F206" s="34">
        <v>9.9859572476205333E-2</v>
      </c>
      <c r="G206" s="34">
        <v>9.4229003811166445E-2</v>
      </c>
      <c r="H206" s="34">
        <v>0.57615894039735094</v>
      </c>
      <c r="I206" s="18"/>
    </row>
    <row r="207" spans="2:9" ht="14.25" customHeight="1" thickBot="1" x14ac:dyDescent="0.25">
      <c r="B207" s="35" t="s">
        <v>136</v>
      </c>
      <c r="C207" s="99">
        <v>5092</v>
      </c>
      <c r="D207" s="99">
        <v>194715</v>
      </c>
      <c r="E207" s="99">
        <v>1113</v>
      </c>
      <c r="F207" s="33">
        <v>-0.26234970302766913</v>
      </c>
      <c r="G207" s="33">
        <v>0.28123889612696906</v>
      </c>
      <c r="H207" s="33">
        <v>0.52049180327868849</v>
      </c>
      <c r="I207" s="18"/>
    </row>
    <row r="208" spans="2:9" ht="14.25" customHeight="1" thickBot="1" x14ac:dyDescent="0.25">
      <c r="B208" s="35" t="s">
        <v>137</v>
      </c>
      <c r="C208" s="99">
        <v>3857</v>
      </c>
      <c r="D208" s="99">
        <v>173225</v>
      </c>
      <c r="E208" s="99">
        <v>1254</v>
      </c>
      <c r="F208" s="33">
        <v>-0.45957685301947598</v>
      </c>
      <c r="G208" s="33">
        <v>0.11048073286279336</v>
      </c>
      <c r="H208" s="33">
        <v>0.45983701979045399</v>
      </c>
      <c r="I208" s="18"/>
    </row>
    <row r="209" spans="2:9" ht="14.25" customHeight="1" thickBot="1" x14ac:dyDescent="0.25">
      <c r="B209" s="35" t="s">
        <v>139</v>
      </c>
      <c r="C209" s="99">
        <v>3470</v>
      </c>
      <c r="D209" s="99">
        <v>151156</v>
      </c>
      <c r="E209" s="99">
        <v>1143</v>
      </c>
      <c r="F209" s="33">
        <v>-0.45051464766429139</v>
      </c>
      <c r="G209" s="33">
        <v>0.355124435200459</v>
      </c>
      <c r="H209" s="33">
        <v>0.5657534246575342</v>
      </c>
      <c r="I209" s="18"/>
    </row>
    <row r="210" spans="2:9" ht="14.25" customHeight="1" thickBot="1" x14ac:dyDescent="0.25">
      <c r="B210" s="32" t="s">
        <v>140</v>
      </c>
      <c r="C210" s="43">
        <v>4992</v>
      </c>
      <c r="D210" s="43">
        <v>201895</v>
      </c>
      <c r="E210" s="43">
        <v>1576</v>
      </c>
      <c r="F210" s="34">
        <v>-0.29181444176478932</v>
      </c>
      <c r="G210" s="34">
        <v>0.28320102709470751</v>
      </c>
      <c r="H210" s="34">
        <v>0.65546218487394958</v>
      </c>
      <c r="I210" s="18"/>
    </row>
    <row r="211" spans="2:9" ht="14.25" customHeight="1" thickBot="1" x14ac:dyDescent="0.25">
      <c r="B211" s="35" t="s">
        <v>145</v>
      </c>
      <c r="C211" s="99">
        <v>4658</v>
      </c>
      <c r="D211" s="99">
        <v>167095</v>
      </c>
      <c r="E211" s="99">
        <v>1568</v>
      </c>
      <c r="F211" s="33">
        <v>-8.5231736056559315E-2</v>
      </c>
      <c r="G211" s="33">
        <v>-0.14184834244922065</v>
      </c>
      <c r="H211" s="33">
        <v>0.4088050314465409</v>
      </c>
      <c r="I211" s="18"/>
    </row>
    <row r="212" spans="2:9" ht="14.25" customHeight="1" thickBot="1" x14ac:dyDescent="0.25">
      <c r="B212" s="35" t="s">
        <v>146</v>
      </c>
      <c r="C212" s="99">
        <v>3387</v>
      </c>
      <c r="D212" s="99">
        <v>133351</v>
      </c>
      <c r="E212" s="99">
        <v>1176</v>
      </c>
      <c r="F212" s="33">
        <v>-0.12185636505055743</v>
      </c>
      <c r="G212" s="33">
        <v>-0.23018617405108963</v>
      </c>
      <c r="H212" s="33">
        <v>-6.2200956937799042E-2</v>
      </c>
      <c r="I212" s="18"/>
    </row>
    <row r="213" spans="2:9" ht="14.25" customHeight="1" thickBot="1" x14ac:dyDescent="0.25">
      <c r="B213" s="35" t="s">
        <v>147</v>
      </c>
      <c r="C213" s="99">
        <v>5299</v>
      </c>
      <c r="D213" s="99">
        <v>167630</v>
      </c>
      <c r="E213" s="99">
        <v>1868</v>
      </c>
      <c r="F213" s="33">
        <v>0.52708933717579254</v>
      </c>
      <c r="G213" s="33">
        <v>0.10898674217364841</v>
      </c>
      <c r="H213" s="33">
        <v>0.63429571303587051</v>
      </c>
      <c r="I213" s="18"/>
    </row>
    <row r="214" spans="2:9" ht="14.25" customHeight="1" thickBot="1" x14ac:dyDescent="0.25">
      <c r="B214" s="32" t="s">
        <v>148</v>
      </c>
      <c r="C214" s="43">
        <v>7116</v>
      </c>
      <c r="D214" s="43">
        <v>241119</v>
      </c>
      <c r="E214" s="43">
        <v>2262</v>
      </c>
      <c r="F214" s="34">
        <v>0.42548076923076922</v>
      </c>
      <c r="G214" s="34">
        <v>0.19427920453701181</v>
      </c>
      <c r="H214" s="34">
        <v>0.43527918781725888</v>
      </c>
      <c r="I214" s="18"/>
    </row>
    <row r="215" spans="2:9" ht="14.25" customHeight="1" thickBot="1" x14ac:dyDescent="0.25">
      <c r="B215" s="35" t="s">
        <v>150</v>
      </c>
      <c r="C215" s="99">
        <v>7280</v>
      </c>
      <c r="D215" s="99">
        <v>205212</v>
      </c>
      <c r="E215" s="99">
        <v>2531</v>
      </c>
      <c r="F215" s="33">
        <v>0.56290253327608419</v>
      </c>
      <c r="G215" s="33">
        <v>0.22811574254166792</v>
      </c>
      <c r="H215" s="33">
        <v>0.61415816326530615</v>
      </c>
      <c r="I215" s="18"/>
    </row>
    <row r="216" spans="2:9" ht="14.25" customHeight="1" thickBot="1" x14ac:dyDescent="0.25">
      <c r="B216" s="35" t="s">
        <v>205</v>
      </c>
      <c r="C216" s="99">
        <v>7641</v>
      </c>
      <c r="D216" s="99">
        <v>210679</v>
      </c>
      <c r="E216" s="99">
        <v>2675</v>
      </c>
      <c r="F216" s="33">
        <v>1.256</v>
      </c>
      <c r="G216" s="98">
        <v>0.57999999999999996</v>
      </c>
      <c r="H216" s="98">
        <v>1.2749999999999999</v>
      </c>
      <c r="I216" s="18"/>
    </row>
    <row r="217" spans="2:9" ht="14.25" customHeight="1" thickBot="1" x14ac:dyDescent="0.25">
      <c r="B217" s="35" t="s">
        <v>212</v>
      </c>
      <c r="C217" s="99">
        <v>6504</v>
      </c>
      <c r="D217" s="99">
        <v>163259</v>
      </c>
      <c r="E217" s="99">
        <v>2196</v>
      </c>
      <c r="F217" s="33">
        <v>0.22700000000000001</v>
      </c>
      <c r="G217" s="98">
        <v>-2.5999999999999999E-2</v>
      </c>
      <c r="H217" s="98">
        <v>0.17599999999999999</v>
      </c>
      <c r="I217" s="18"/>
    </row>
    <row r="218" spans="2:9" ht="14.25" customHeight="1" thickBot="1" x14ac:dyDescent="0.25">
      <c r="B218" s="32" t="s">
        <v>213</v>
      </c>
      <c r="C218" s="43">
        <v>6449</v>
      </c>
      <c r="D218" s="43">
        <v>225536</v>
      </c>
      <c r="E218" s="43">
        <v>2604</v>
      </c>
      <c r="F218" s="34">
        <v>-9.4E-2</v>
      </c>
      <c r="G218" s="34">
        <v>-6.4000000000000001E-2</v>
      </c>
      <c r="H218" s="34">
        <v>0.151</v>
      </c>
      <c r="I218" s="18"/>
    </row>
    <row r="219" spans="2:9" ht="14.25" customHeight="1" thickBot="1" x14ac:dyDescent="0.25">
      <c r="B219" s="35" t="s">
        <v>214</v>
      </c>
      <c r="C219" s="99">
        <v>6410</v>
      </c>
      <c r="D219" s="99">
        <v>239972</v>
      </c>
      <c r="E219" s="99">
        <v>2812</v>
      </c>
      <c r="F219" s="33">
        <v>-0.11950549450549451</v>
      </c>
      <c r="G219" s="98">
        <v>0.16938580589829055</v>
      </c>
      <c r="H219" s="98">
        <v>0.1110233109442908</v>
      </c>
      <c r="I219" s="18"/>
    </row>
    <row r="220" spans="2:9" ht="14.25" customHeight="1" thickBot="1" x14ac:dyDescent="0.25">
      <c r="B220" s="35" t="s">
        <v>215</v>
      </c>
      <c r="C220" s="99">
        <v>6242</v>
      </c>
      <c r="D220" s="99">
        <v>217801</v>
      </c>
      <c r="E220" s="99">
        <v>2927</v>
      </c>
      <c r="F220" s="33">
        <v>-0.18309121842690748</v>
      </c>
      <c r="G220" s="98">
        <v>3.3804982936125577E-2</v>
      </c>
      <c r="H220" s="98">
        <v>9.4205607476635519E-2</v>
      </c>
      <c r="I220" s="18"/>
    </row>
    <row r="221" spans="2:9" ht="14.25" customHeight="1" thickBot="1" x14ac:dyDescent="0.25">
      <c r="B221" s="35" t="s">
        <v>216</v>
      </c>
      <c r="C221" s="99">
        <v>5637</v>
      </c>
      <c r="D221" s="99">
        <v>206093</v>
      </c>
      <c r="E221" s="99">
        <v>3318</v>
      </c>
      <c r="F221" s="33">
        <v>-0.13330258302583026</v>
      </c>
      <c r="G221" s="98">
        <v>0.26236838397883117</v>
      </c>
      <c r="H221" s="98">
        <v>0.51092896174863389</v>
      </c>
      <c r="I221" s="18"/>
    </row>
    <row r="222" spans="2:9" ht="14.25" customHeight="1" thickBot="1" x14ac:dyDescent="0.25">
      <c r="B222" s="32" t="s">
        <v>242</v>
      </c>
      <c r="C222" s="43">
        <v>6646</v>
      </c>
      <c r="D222" s="43">
        <v>292388</v>
      </c>
      <c r="E222" s="43">
        <v>0</v>
      </c>
      <c r="F222" s="34">
        <v>3.0547371685532641E-2</v>
      </c>
      <c r="G222" s="34">
        <v>0.29641387627695798</v>
      </c>
      <c r="H222" s="34"/>
      <c r="I222" s="18"/>
    </row>
    <row r="223" spans="2:9" ht="14.25" customHeight="1" thickBot="1" x14ac:dyDescent="0.25">
      <c r="B223" s="35" t="s">
        <v>222</v>
      </c>
      <c r="C223" s="99">
        <v>5753</v>
      </c>
      <c r="D223" s="99">
        <v>229179</v>
      </c>
      <c r="E223" s="99">
        <v>0</v>
      </c>
      <c r="F223" s="33">
        <v>-0.10249609984399376</v>
      </c>
      <c r="G223" s="33">
        <v>-4.4976080542729988E-2</v>
      </c>
      <c r="H223" s="33"/>
      <c r="I223" s="18"/>
    </row>
    <row r="224" spans="2:9" ht="14.25" customHeight="1" thickBot="1" x14ac:dyDescent="0.25">
      <c r="B224" s="35" t="s">
        <v>224</v>
      </c>
      <c r="C224" s="99">
        <v>5161</v>
      </c>
      <c r="D224" s="99">
        <v>297658</v>
      </c>
      <c r="E224" s="99">
        <v>0</v>
      </c>
      <c r="F224" s="33">
        <v>-0.17318167254085229</v>
      </c>
      <c r="G224" s="33">
        <v>0.36665120913127119</v>
      </c>
      <c r="H224" s="33"/>
      <c r="I224" s="18"/>
    </row>
    <row r="225" spans="1:9" ht="14.25" customHeight="1" thickBot="1" x14ac:dyDescent="0.25">
      <c r="B225" s="35" t="s">
        <v>225</v>
      </c>
      <c r="C225" s="99">
        <v>2716</v>
      </c>
      <c r="D225" s="99">
        <v>247739</v>
      </c>
      <c r="E225" s="99">
        <v>0</v>
      </c>
      <c r="F225" s="33">
        <v>-0.51818343090296259</v>
      </c>
      <c r="G225" s="33">
        <v>0.20207382104195679</v>
      </c>
      <c r="H225" s="33"/>
      <c r="I225" s="18"/>
    </row>
    <row r="226" spans="1:9" ht="14.25" customHeight="1" thickBot="1" x14ac:dyDescent="0.25">
      <c r="B226" s="32" t="s">
        <v>234</v>
      </c>
      <c r="C226" s="43">
        <v>5947</v>
      </c>
      <c r="D226" s="43">
        <v>289096</v>
      </c>
      <c r="E226" s="43">
        <v>0</v>
      </c>
      <c r="F226" s="34">
        <v>-0.10517604574179958</v>
      </c>
      <c r="G226" s="34">
        <v>-1.1259011997756406E-2</v>
      </c>
      <c r="H226" s="34"/>
      <c r="I226" s="18"/>
    </row>
    <row r="227" spans="1:9" ht="14.25" customHeight="1" x14ac:dyDescent="0.2">
      <c r="A227" s="77"/>
      <c r="B227" s="35" t="s">
        <v>235</v>
      </c>
      <c r="C227" s="99">
        <v>5658</v>
      </c>
      <c r="D227" s="99">
        <v>296834</v>
      </c>
      <c r="E227" s="99">
        <v>0</v>
      </c>
      <c r="F227" s="98">
        <v>-1.6513123587693398E-2</v>
      </c>
      <c r="G227" s="98">
        <v>0.295205930735364</v>
      </c>
      <c r="H227" s="98"/>
      <c r="I227" s="18"/>
    </row>
    <row r="228" spans="1:9" ht="14.25" customHeight="1" x14ac:dyDescent="0.2">
      <c r="A228" s="77"/>
      <c r="B228" s="35" t="s">
        <v>239</v>
      </c>
      <c r="C228" s="99">
        <v>5483</v>
      </c>
      <c r="D228" s="99">
        <v>277929</v>
      </c>
      <c r="E228" s="99">
        <v>0</v>
      </c>
      <c r="F228" s="98">
        <v>6.2391009494284055E-2</v>
      </c>
      <c r="G228" s="98">
        <v>-6.6280765173454104E-2</v>
      </c>
      <c r="H228" s="98"/>
      <c r="I228" s="18"/>
    </row>
    <row r="229" spans="1:9" ht="14.25" customHeight="1" x14ac:dyDescent="0.2">
      <c r="A229" s="77"/>
      <c r="B229" s="35" t="s">
        <v>240</v>
      </c>
      <c r="C229" s="99">
        <v>5794</v>
      </c>
      <c r="D229" s="99">
        <v>243693</v>
      </c>
      <c r="E229" s="99">
        <v>0</v>
      </c>
      <c r="F229" s="98">
        <v>1.1332842415316642</v>
      </c>
      <c r="G229" s="98">
        <v>-1.633170393034605E-2</v>
      </c>
      <c r="H229" s="98"/>
      <c r="I229" s="18"/>
    </row>
    <row r="230" spans="1:9" ht="14.25" customHeight="1" thickBot="1" x14ac:dyDescent="0.25">
      <c r="A230" s="77"/>
      <c r="B230" s="32" t="s">
        <v>241</v>
      </c>
      <c r="C230" s="43">
        <v>6229</v>
      </c>
      <c r="D230" s="43">
        <v>327137</v>
      </c>
      <c r="E230" s="43">
        <v>0</v>
      </c>
      <c r="F230" s="34">
        <v>4.7418866655456533E-2</v>
      </c>
      <c r="G230" s="34">
        <v>0.13158604754130115</v>
      </c>
      <c r="H230" s="34"/>
      <c r="I230" s="18"/>
    </row>
    <row r="231" spans="1:9" ht="14.25" customHeight="1" x14ac:dyDescent="0.2">
      <c r="A231" s="77"/>
      <c r="B231" s="35" t="s">
        <v>243</v>
      </c>
      <c r="C231" s="99">
        <v>6120</v>
      </c>
      <c r="D231" s="99">
        <v>488518</v>
      </c>
      <c r="E231" s="99">
        <v>0</v>
      </c>
      <c r="F231" s="98">
        <v>8.1654294803817598E-2</v>
      </c>
      <c r="G231" s="98">
        <f>+'Monitorios presentados TSJ  '!C46</f>
        <v>0.64576160412890704</v>
      </c>
      <c r="H231" s="98"/>
      <c r="I231" s="18"/>
    </row>
    <row r="232" spans="1:9" ht="14.25" customHeight="1" x14ac:dyDescent="0.2">
      <c r="A232" s="77"/>
      <c r="B232" s="99"/>
      <c r="C232" s="99"/>
      <c r="D232" s="99"/>
      <c r="E232" s="99"/>
      <c r="F232" s="98"/>
      <c r="G232" s="98"/>
      <c r="H232" s="98"/>
      <c r="I232" s="18"/>
    </row>
    <row r="233" spans="1:9" ht="25.5" customHeight="1" x14ac:dyDescent="0.2">
      <c r="B233" s="112" t="s">
        <v>238</v>
      </c>
      <c r="C233" s="113"/>
      <c r="D233" s="113"/>
      <c r="E233" s="114"/>
      <c r="F233" s="115"/>
      <c r="G233" s="116"/>
      <c r="H233" s="117"/>
    </row>
    <row r="234" spans="1:9" ht="25.5" customHeight="1" x14ac:dyDescent="0.2">
      <c r="B234" s="21"/>
      <c r="C234" s="16"/>
      <c r="D234" s="16"/>
      <c r="E234" s="22"/>
      <c r="F234" s="17"/>
      <c r="H234" s="18"/>
    </row>
    <row r="235" spans="1:9" ht="54.95" customHeight="1" x14ac:dyDescent="0.2">
      <c r="C235" s="39" t="s">
        <v>100</v>
      </c>
      <c r="D235" s="39" t="s">
        <v>68</v>
      </c>
      <c r="E235" s="39" t="s">
        <v>108</v>
      </c>
      <c r="F235" s="39" t="s">
        <v>109</v>
      </c>
      <c r="G235" s="39" t="s">
        <v>110</v>
      </c>
      <c r="H235" s="39" t="s">
        <v>111</v>
      </c>
    </row>
    <row r="236" spans="1:9" ht="14.25" customHeight="1" thickBot="1" x14ac:dyDescent="0.25">
      <c r="B236" s="35" t="s">
        <v>81</v>
      </c>
      <c r="C236" s="40">
        <v>19468</v>
      </c>
      <c r="D236" s="36"/>
      <c r="E236" s="40">
        <v>7300</v>
      </c>
      <c r="F236" s="36"/>
      <c r="G236" s="40">
        <v>11238</v>
      </c>
      <c r="H236" s="36"/>
    </row>
    <row r="237" spans="1:9" ht="14.25" customHeight="1" thickBot="1" x14ac:dyDescent="0.25">
      <c r="B237" s="30" t="s">
        <v>84</v>
      </c>
      <c r="C237" s="41">
        <v>18077</v>
      </c>
      <c r="D237" s="33"/>
      <c r="E237" s="41">
        <v>6549</v>
      </c>
      <c r="F237" s="33"/>
      <c r="G237" s="41">
        <v>10527</v>
      </c>
      <c r="H237" s="33"/>
    </row>
    <row r="238" spans="1:9" ht="14.25" customHeight="1" thickBot="1" x14ac:dyDescent="0.25">
      <c r="B238" s="31" t="s">
        <v>87</v>
      </c>
      <c r="C238" s="41">
        <v>12439</v>
      </c>
      <c r="D238" s="33"/>
      <c r="E238" s="41">
        <v>4747</v>
      </c>
      <c r="F238" s="33"/>
      <c r="G238" s="41">
        <v>7147</v>
      </c>
      <c r="H238" s="33"/>
    </row>
    <row r="239" spans="1:9" ht="15" customHeight="1" thickBot="1" x14ac:dyDescent="0.25">
      <c r="B239" s="32" t="s">
        <v>89</v>
      </c>
      <c r="C239" s="43">
        <v>17205</v>
      </c>
      <c r="D239" s="34"/>
      <c r="E239" s="43">
        <v>7215</v>
      </c>
      <c r="F239" s="34"/>
      <c r="G239" s="43">
        <v>9229</v>
      </c>
      <c r="H239" s="34"/>
    </row>
    <row r="240" spans="1:9" ht="15" customHeight="1" thickBot="1" x14ac:dyDescent="0.25">
      <c r="B240" s="35" t="s">
        <v>91</v>
      </c>
      <c r="C240" s="41">
        <v>18485</v>
      </c>
      <c r="D240" s="33">
        <f t="shared" ref="D240:D247" si="14">+(C240-C236)/C236</f>
        <v>-5.0493116909800698E-2</v>
      </c>
      <c r="E240" s="41">
        <v>7716</v>
      </c>
      <c r="F240" s="33">
        <f t="shared" ref="F240:F247" si="15">+(E240-E236)/E236</f>
        <v>5.6986301369863011E-2</v>
      </c>
      <c r="G240" s="41">
        <v>9944</v>
      </c>
      <c r="H240" s="33">
        <f t="shared" ref="H240:H247" si="16">+(G240-G236)/G236</f>
        <v>-0.11514504360206443</v>
      </c>
    </row>
    <row r="241" spans="2:8" ht="15" customHeight="1" thickBot="1" x14ac:dyDescent="0.25">
      <c r="B241" s="30" t="s">
        <v>98</v>
      </c>
      <c r="C241" s="41">
        <v>18749</v>
      </c>
      <c r="D241" s="33">
        <f t="shared" si="14"/>
        <v>3.7174309896553633E-2</v>
      </c>
      <c r="E241" s="41">
        <v>7907</v>
      </c>
      <c r="F241" s="33">
        <f t="shared" si="15"/>
        <v>0.20735990227515652</v>
      </c>
      <c r="G241" s="41">
        <v>9978</v>
      </c>
      <c r="H241" s="33">
        <f t="shared" si="16"/>
        <v>-5.2151610145340553E-2</v>
      </c>
    </row>
    <row r="242" spans="2:8" ht="15" customHeight="1" thickBot="1" x14ac:dyDescent="0.25">
      <c r="B242" s="31" t="s">
        <v>101</v>
      </c>
      <c r="C242" s="41">
        <v>13341</v>
      </c>
      <c r="D242" s="33">
        <f t="shared" si="14"/>
        <v>7.2513867674250346E-2</v>
      </c>
      <c r="E242" s="41">
        <v>5796</v>
      </c>
      <c r="F242" s="33">
        <f t="shared" si="15"/>
        <v>0.22098167263534865</v>
      </c>
      <c r="G242" s="41">
        <v>6849</v>
      </c>
      <c r="H242" s="33">
        <f t="shared" si="16"/>
        <v>-4.1695816426472646E-2</v>
      </c>
    </row>
    <row r="243" spans="2:8" ht="15" customHeight="1" thickBot="1" x14ac:dyDescent="0.25">
      <c r="B243" s="32" t="s">
        <v>105</v>
      </c>
      <c r="C243" s="43">
        <v>17516</v>
      </c>
      <c r="D243" s="34">
        <f t="shared" si="14"/>
        <v>1.8076140656785818E-2</v>
      </c>
      <c r="E243" s="43">
        <v>7458</v>
      </c>
      <c r="F243" s="34">
        <f t="shared" si="15"/>
        <v>3.3679833679833682E-2</v>
      </c>
      <c r="G243" s="43">
        <v>9273</v>
      </c>
      <c r="H243" s="34">
        <f t="shared" si="16"/>
        <v>4.7675804529201428E-3</v>
      </c>
    </row>
    <row r="244" spans="2:8" ht="14.25" customHeight="1" thickBot="1" x14ac:dyDescent="0.25">
      <c r="B244" s="35" t="s">
        <v>107</v>
      </c>
      <c r="C244" s="41">
        <v>18869</v>
      </c>
      <c r="D244" s="33">
        <f t="shared" si="14"/>
        <v>2.0773600216391668E-2</v>
      </c>
      <c r="E244" s="41">
        <v>8178</v>
      </c>
      <c r="F244" s="33">
        <f t="shared" si="15"/>
        <v>5.9875583203732506E-2</v>
      </c>
      <c r="G244" s="41">
        <v>9917</v>
      </c>
      <c r="H244" s="33">
        <f t="shared" si="16"/>
        <v>-2.7152051488334673E-3</v>
      </c>
    </row>
    <row r="245" spans="2:8" ht="14.25" customHeight="1" thickBot="1" x14ac:dyDescent="0.25">
      <c r="B245" s="30" t="s">
        <v>112</v>
      </c>
      <c r="C245" s="41">
        <v>18739</v>
      </c>
      <c r="D245" s="33">
        <f t="shared" si="14"/>
        <v>-5.3336177929489575E-4</v>
      </c>
      <c r="E245" s="41">
        <v>8120</v>
      </c>
      <c r="F245" s="33">
        <f t="shared" si="15"/>
        <v>2.693815606424687E-2</v>
      </c>
      <c r="G245" s="41">
        <v>9858</v>
      </c>
      <c r="H245" s="33">
        <f t="shared" si="16"/>
        <v>-1.2026458208057728E-2</v>
      </c>
    </row>
    <row r="246" spans="2:8" ht="14.25" customHeight="1" thickBot="1" x14ac:dyDescent="0.25">
      <c r="B246" s="31" t="s">
        <v>113</v>
      </c>
      <c r="C246" s="41">
        <v>13135</v>
      </c>
      <c r="D246" s="33">
        <f t="shared" si="14"/>
        <v>-1.5441121355220747E-2</v>
      </c>
      <c r="E246" s="41">
        <v>5670</v>
      </c>
      <c r="F246" s="33">
        <f t="shared" si="15"/>
        <v>-2.1739130434782608E-2</v>
      </c>
      <c r="G246" s="41">
        <v>7040</v>
      </c>
      <c r="H246" s="33">
        <f t="shared" si="16"/>
        <v>2.788728281500949E-2</v>
      </c>
    </row>
    <row r="247" spans="2:8" ht="13.5" customHeight="1" thickBot="1" x14ac:dyDescent="0.25">
      <c r="B247" s="32" t="s">
        <v>115</v>
      </c>
      <c r="C247" s="43">
        <v>16616</v>
      </c>
      <c r="D247" s="34">
        <f t="shared" si="14"/>
        <v>-5.1381593971226304E-2</v>
      </c>
      <c r="E247" s="43">
        <v>7257</v>
      </c>
      <c r="F247" s="34">
        <f t="shared" si="15"/>
        <v>-2.6950925181013677E-2</v>
      </c>
      <c r="G247" s="43">
        <v>8862</v>
      </c>
      <c r="H247" s="34">
        <f t="shared" si="16"/>
        <v>-4.4322225816887738E-2</v>
      </c>
    </row>
    <row r="248" spans="2:8" ht="13.5" customHeight="1" thickBot="1" x14ac:dyDescent="0.25">
      <c r="B248" s="35" t="s">
        <v>116</v>
      </c>
      <c r="C248" s="41">
        <v>16688</v>
      </c>
      <c r="D248" s="33">
        <v>-0.11558641157454025</v>
      </c>
      <c r="E248" s="41">
        <v>6971</v>
      </c>
      <c r="F248" s="33">
        <v>-0.14759109806798729</v>
      </c>
      <c r="G248" s="41">
        <v>9081</v>
      </c>
      <c r="H248" s="33">
        <v>-8.4299687405465368E-2</v>
      </c>
    </row>
    <row r="249" spans="2:8" ht="13.5" customHeight="1" thickBot="1" x14ac:dyDescent="0.25">
      <c r="B249" s="30" t="s">
        <v>118</v>
      </c>
      <c r="C249" s="41">
        <v>18402</v>
      </c>
      <c r="D249" s="33">
        <v>-1.7983883878542078E-2</v>
      </c>
      <c r="E249" s="41">
        <v>7744</v>
      </c>
      <c r="F249" s="33">
        <v>-4.6305418719211823E-2</v>
      </c>
      <c r="G249" s="41">
        <v>9917</v>
      </c>
      <c r="H249" s="33">
        <v>5.9849868127409209E-3</v>
      </c>
    </row>
    <row r="250" spans="2:8" ht="13.5" customHeight="1" thickBot="1" x14ac:dyDescent="0.25">
      <c r="B250" s="31" t="s">
        <v>120</v>
      </c>
      <c r="C250" s="41">
        <v>12148</v>
      </c>
      <c r="D250" s="33">
        <v>-7.5142748382185001E-2</v>
      </c>
      <c r="E250" s="41">
        <v>4999</v>
      </c>
      <c r="F250" s="33">
        <v>-0.11834215167548501</v>
      </c>
      <c r="G250" s="41">
        <v>6688</v>
      </c>
      <c r="H250" s="33">
        <v>-0.05</v>
      </c>
    </row>
    <row r="251" spans="2:8" ht="13.5" customHeight="1" thickBot="1" x14ac:dyDescent="0.25">
      <c r="B251" s="32" t="s">
        <v>121</v>
      </c>
      <c r="C251" s="43">
        <v>15797</v>
      </c>
      <c r="D251" s="34">
        <v>-4.9289841116995664E-2</v>
      </c>
      <c r="E251" s="43">
        <v>6683</v>
      </c>
      <c r="F251" s="34">
        <v>-7.909604519774012E-2</v>
      </c>
      <c r="G251" s="43">
        <v>8505</v>
      </c>
      <c r="H251" s="34">
        <v>-4.0284360189573459E-2</v>
      </c>
    </row>
    <row r="252" spans="2:8" ht="13.5" customHeight="1" thickBot="1" x14ac:dyDescent="0.25">
      <c r="B252" s="35" t="s">
        <v>123</v>
      </c>
      <c r="C252" s="41">
        <v>17055</v>
      </c>
      <c r="D252" s="33">
        <v>2.1991850431447746E-2</v>
      </c>
      <c r="E252" s="41">
        <v>6732</v>
      </c>
      <c r="F252" s="33">
        <v>-3.4284894563190359E-2</v>
      </c>
      <c r="G252" s="41">
        <v>9612</v>
      </c>
      <c r="H252" s="33">
        <v>5.8473736372646183E-2</v>
      </c>
    </row>
    <row r="253" spans="2:8" ht="13.5" customHeight="1" thickBot="1" x14ac:dyDescent="0.25">
      <c r="B253" s="30" t="s">
        <v>124</v>
      </c>
      <c r="C253" s="41">
        <v>16859</v>
      </c>
      <c r="D253" s="33">
        <v>-8.3849581567220957E-2</v>
      </c>
      <c r="E253" s="41">
        <v>6197</v>
      </c>
      <c r="F253" s="33">
        <v>-0.19976756198347106</v>
      </c>
      <c r="G253" s="41">
        <v>9886</v>
      </c>
      <c r="H253" s="33">
        <v>-3.1259453463749116E-3</v>
      </c>
    </row>
    <row r="254" spans="2:8" ht="13.5" customHeight="1" thickBot="1" x14ac:dyDescent="0.25">
      <c r="B254" s="31" t="s">
        <v>125</v>
      </c>
      <c r="C254" s="41">
        <v>11581</v>
      </c>
      <c r="D254" s="33">
        <v>-4.6674349687191308E-2</v>
      </c>
      <c r="E254" s="41">
        <v>4063</v>
      </c>
      <c r="F254" s="33">
        <v>-0.18723744748949789</v>
      </c>
      <c r="G254" s="41">
        <v>6969</v>
      </c>
      <c r="H254" s="33">
        <v>4.201555023923445E-2</v>
      </c>
    </row>
    <row r="255" spans="2:8" ht="13.5" customHeight="1" thickBot="1" x14ac:dyDescent="0.25">
      <c r="B255" s="32" t="s">
        <v>126</v>
      </c>
      <c r="C255" s="43">
        <v>15259</v>
      </c>
      <c r="D255" s="34">
        <v>-3.4057099449262516E-2</v>
      </c>
      <c r="E255" s="43">
        <v>5338</v>
      </c>
      <c r="F255" s="34">
        <v>-0.20125692054466557</v>
      </c>
      <c r="G255" s="43">
        <v>9199</v>
      </c>
      <c r="H255" s="34">
        <v>8.159905937683716E-2</v>
      </c>
    </row>
    <row r="256" spans="2:8" ht="13.5" customHeight="1" thickBot="1" x14ac:dyDescent="0.25">
      <c r="B256" s="35" t="s">
        <v>127</v>
      </c>
      <c r="C256" s="41">
        <v>15907</v>
      </c>
      <c r="D256" s="33">
        <v>-6.7311638815596597E-2</v>
      </c>
      <c r="E256" s="41">
        <v>5371</v>
      </c>
      <c r="F256" s="33">
        <v>-0.20216874628639334</v>
      </c>
      <c r="G256" s="41">
        <v>9719</v>
      </c>
      <c r="H256" s="33">
        <v>1.1131918435289222E-2</v>
      </c>
    </row>
    <row r="257" spans="2:8" ht="13.5" customHeight="1" thickBot="1" x14ac:dyDescent="0.25">
      <c r="B257" s="30" t="s">
        <v>128</v>
      </c>
      <c r="C257" s="41">
        <v>17152</v>
      </c>
      <c r="D257" s="33">
        <v>1.7379441247998104E-2</v>
      </c>
      <c r="E257" s="41">
        <v>5672</v>
      </c>
      <c r="F257" s="33">
        <v>-8.4718412134903984E-2</v>
      </c>
      <c r="G257" s="41">
        <v>10491</v>
      </c>
      <c r="H257" s="33">
        <v>6.1197653247015982E-2</v>
      </c>
    </row>
    <row r="258" spans="2:8" ht="13.5" customHeight="1" thickBot="1" x14ac:dyDescent="0.25">
      <c r="B258" s="31" t="s">
        <v>129</v>
      </c>
      <c r="C258" s="41">
        <v>11547</v>
      </c>
      <c r="D258" s="33">
        <v>-2.9358431914342457E-3</v>
      </c>
      <c r="E258" s="41">
        <v>3404</v>
      </c>
      <c r="F258" s="33">
        <v>-0.16219542210189516</v>
      </c>
      <c r="G258" s="41">
        <v>7518</v>
      </c>
      <c r="H258" s="33">
        <v>7.8777442961687469E-2</v>
      </c>
    </row>
    <row r="259" spans="2:8" ht="13.5" customHeight="1" thickBot="1" x14ac:dyDescent="0.25">
      <c r="B259" s="32" t="s">
        <v>134</v>
      </c>
      <c r="C259" s="43">
        <v>15065</v>
      </c>
      <c r="D259" s="34">
        <v>-1.2713808244314831E-2</v>
      </c>
      <c r="E259" s="43">
        <v>4498</v>
      </c>
      <c r="F259" s="34">
        <v>-0.15736230798051704</v>
      </c>
      <c r="G259" s="43">
        <v>9557</v>
      </c>
      <c r="H259" s="34">
        <v>3.8917273616697466E-2</v>
      </c>
    </row>
    <row r="260" spans="2:8" ht="13.5" customHeight="1" thickBot="1" x14ac:dyDescent="0.25">
      <c r="B260" s="35" t="s">
        <v>136</v>
      </c>
      <c r="C260" s="99">
        <v>15544</v>
      </c>
      <c r="D260" s="33">
        <v>-2.2820142075815678E-2</v>
      </c>
      <c r="E260" s="99">
        <v>4351</v>
      </c>
      <c r="F260" s="33">
        <v>-0.18990876931670081</v>
      </c>
      <c r="G260" s="99">
        <v>10304</v>
      </c>
      <c r="H260" s="33">
        <v>6.0191377713756558E-2</v>
      </c>
    </row>
    <row r="261" spans="2:8" ht="13.5" customHeight="1" thickBot="1" x14ac:dyDescent="0.25">
      <c r="B261" s="35" t="s">
        <v>137</v>
      </c>
      <c r="C261" s="99">
        <v>14677</v>
      </c>
      <c r="D261" s="33">
        <v>-0.14429804104477612</v>
      </c>
      <c r="E261" s="99">
        <v>3812</v>
      </c>
      <c r="F261" s="33">
        <v>-0.32792665726375175</v>
      </c>
      <c r="G261" s="99">
        <v>9896</v>
      </c>
      <c r="H261" s="33">
        <v>-5.67152797636069E-2</v>
      </c>
    </row>
    <row r="262" spans="2:8" ht="13.5" customHeight="1" thickBot="1" x14ac:dyDescent="0.25">
      <c r="B262" s="35" t="s">
        <v>139</v>
      </c>
      <c r="C262" s="99">
        <v>10173</v>
      </c>
      <c r="D262" s="33">
        <v>-0.1189919459599896</v>
      </c>
      <c r="E262" s="99">
        <v>2527</v>
      </c>
      <c r="F262" s="33">
        <v>-0.25763807285546414</v>
      </c>
      <c r="G262" s="99">
        <v>6957</v>
      </c>
      <c r="H262" s="33">
        <v>-7.4620909816440539E-2</v>
      </c>
    </row>
    <row r="263" spans="2:8" ht="13.5" customHeight="1" thickBot="1" x14ac:dyDescent="0.25">
      <c r="B263" s="32" t="s">
        <v>140</v>
      </c>
      <c r="C263" s="43">
        <v>13612</v>
      </c>
      <c r="D263" s="34">
        <v>-9.6448722203783602E-2</v>
      </c>
      <c r="E263" s="43">
        <v>3503</v>
      </c>
      <c r="F263" s="34">
        <v>-0.22120942641173855</v>
      </c>
      <c r="G263" s="43">
        <v>9310</v>
      </c>
      <c r="H263" s="34">
        <v>-2.584493041749503E-2</v>
      </c>
    </row>
    <row r="264" spans="2:8" ht="13.5" customHeight="1" thickBot="1" x14ac:dyDescent="0.25">
      <c r="B264" s="35" t="s">
        <v>145</v>
      </c>
      <c r="C264" s="99">
        <v>9665</v>
      </c>
      <c r="D264" s="33">
        <v>-0.37821667524446734</v>
      </c>
      <c r="E264" s="99">
        <v>2392</v>
      </c>
      <c r="F264" s="33">
        <v>-0.45024132383360149</v>
      </c>
      <c r="G264" s="99">
        <v>6896</v>
      </c>
      <c r="H264" s="33">
        <v>-0.33074534161490682</v>
      </c>
    </row>
    <row r="265" spans="2:8" ht="13.5" customHeight="1" thickBot="1" x14ac:dyDescent="0.25">
      <c r="B265" s="35" t="s">
        <v>146</v>
      </c>
      <c r="C265" s="99">
        <v>1383</v>
      </c>
      <c r="D265" s="33">
        <v>-0.90577093411460108</v>
      </c>
      <c r="E265" s="99">
        <v>300</v>
      </c>
      <c r="F265" s="33">
        <v>-0.92130115424973769</v>
      </c>
      <c r="G265" s="99">
        <v>1013</v>
      </c>
      <c r="H265" s="33">
        <v>-0.89763540824575583</v>
      </c>
    </row>
    <row r="266" spans="2:8" ht="13.5" customHeight="1" thickBot="1" x14ac:dyDescent="0.25">
      <c r="B266" s="35" t="s">
        <v>147</v>
      </c>
      <c r="C266" s="99">
        <v>7096</v>
      </c>
      <c r="D266" s="33">
        <v>-0.30246731544283889</v>
      </c>
      <c r="E266" s="99">
        <v>1564</v>
      </c>
      <c r="F266" s="33">
        <v>-0.38108428967154728</v>
      </c>
      <c r="G266" s="99">
        <v>5190</v>
      </c>
      <c r="H266" s="33">
        <v>-0.2539887882708064</v>
      </c>
    </row>
    <row r="267" spans="2:8" ht="13.5" customHeight="1" thickBot="1" x14ac:dyDescent="0.25">
      <c r="B267" s="32" t="s">
        <v>148</v>
      </c>
      <c r="C267" s="43">
        <v>11262</v>
      </c>
      <c r="D267" s="34">
        <v>-0.17264178665883045</v>
      </c>
      <c r="E267" s="43">
        <v>2659</v>
      </c>
      <c r="F267" s="34">
        <v>-0.24093634027976021</v>
      </c>
      <c r="G267" s="43">
        <v>8046</v>
      </c>
      <c r="H267" s="34">
        <v>-0.13576799140708914</v>
      </c>
    </row>
    <row r="268" spans="2:8" ht="13.5" customHeight="1" thickBot="1" x14ac:dyDescent="0.25">
      <c r="B268" s="35" t="s">
        <v>150</v>
      </c>
      <c r="C268" s="99">
        <v>10965</v>
      </c>
      <c r="D268" s="33">
        <v>0.13409208484221419</v>
      </c>
      <c r="E268" s="99">
        <v>2548</v>
      </c>
      <c r="F268" s="33">
        <v>6.5217391304347824E-2</v>
      </c>
      <c r="G268" s="99">
        <v>7866</v>
      </c>
      <c r="H268" s="33">
        <v>0.14008120649651973</v>
      </c>
    </row>
    <row r="269" spans="2:8" ht="13.5" customHeight="1" x14ac:dyDescent="0.2">
      <c r="B269" s="35" t="s">
        <v>205</v>
      </c>
      <c r="C269" s="99">
        <v>11574</v>
      </c>
      <c r="D269" s="98">
        <v>7.3689999999999998</v>
      </c>
      <c r="E269" s="99">
        <v>2849</v>
      </c>
      <c r="F269" s="98">
        <v>8.4969999999999999</v>
      </c>
      <c r="G269" s="99">
        <v>8031</v>
      </c>
      <c r="H269" s="98">
        <v>6.9279999999999999</v>
      </c>
    </row>
    <row r="270" spans="2:8" ht="13.5" customHeight="1" x14ac:dyDescent="0.2">
      <c r="B270" s="35" t="s">
        <v>212</v>
      </c>
      <c r="C270" s="99">
        <v>8659</v>
      </c>
      <c r="D270" s="98">
        <v>0.22</v>
      </c>
      <c r="E270" s="99">
        <v>2203</v>
      </c>
      <c r="F270" s="98">
        <v>0.40899999999999997</v>
      </c>
      <c r="G270" s="99">
        <v>5999</v>
      </c>
      <c r="H270" s="98">
        <v>0.156</v>
      </c>
    </row>
    <row r="271" spans="2:8" ht="13.5" customHeight="1" thickBot="1" x14ac:dyDescent="0.25">
      <c r="B271" s="32" t="s">
        <v>213</v>
      </c>
      <c r="C271" s="43">
        <v>10161</v>
      </c>
      <c r="D271" s="34">
        <v>-9.8000000000000004E-2</v>
      </c>
      <c r="E271" s="43">
        <v>2503</v>
      </c>
      <c r="F271" s="34">
        <v>-5.8999999999999997E-2</v>
      </c>
      <c r="G271" s="43">
        <v>7097</v>
      </c>
      <c r="H271" s="34">
        <v>-0.11799999999999999</v>
      </c>
    </row>
    <row r="272" spans="2:8" ht="13.5" customHeight="1" thickBot="1" x14ac:dyDescent="0.25">
      <c r="B272" s="35" t="s">
        <v>214</v>
      </c>
      <c r="C272" s="99">
        <v>11072</v>
      </c>
      <c r="D272" s="33">
        <v>9.7583219334245325E-3</v>
      </c>
      <c r="E272" s="99">
        <v>2755</v>
      </c>
      <c r="F272" s="98">
        <v>8.1240188383045531E-2</v>
      </c>
      <c r="G272" s="99">
        <v>7625</v>
      </c>
      <c r="H272" s="98">
        <v>-3.0638189677091279E-2</v>
      </c>
    </row>
    <row r="273" spans="2:8" ht="13.5" customHeight="1" x14ac:dyDescent="0.2">
      <c r="B273" s="35" t="s">
        <v>215</v>
      </c>
      <c r="C273" s="99">
        <v>10816</v>
      </c>
      <c r="D273" s="98">
        <v>-6.5491619146362534E-2</v>
      </c>
      <c r="E273" s="99">
        <v>2377</v>
      </c>
      <c r="F273" s="98">
        <v>-0.16567216567216567</v>
      </c>
      <c r="G273" s="99">
        <v>7871</v>
      </c>
      <c r="H273" s="98">
        <v>-1.9922799153281035E-2</v>
      </c>
    </row>
    <row r="274" spans="2:8" ht="13.5" customHeight="1" x14ac:dyDescent="0.2">
      <c r="B274" s="35" t="s">
        <v>216</v>
      </c>
      <c r="C274" s="99">
        <v>7397</v>
      </c>
      <c r="D274" s="98">
        <v>-0.14574431227624438</v>
      </c>
      <c r="E274" s="99">
        <v>1530</v>
      </c>
      <c r="F274" s="98">
        <v>-0.30549251021334545</v>
      </c>
      <c r="G274" s="99">
        <v>5455</v>
      </c>
      <c r="H274" s="98">
        <v>-9.0681780296716114E-2</v>
      </c>
    </row>
    <row r="275" spans="2:8" ht="13.5" customHeight="1" thickBot="1" x14ac:dyDescent="0.25">
      <c r="B275" s="32" t="s">
        <v>219</v>
      </c>
      <c r="C275" s="43">
        <v>8981</v>
      </c>
      <c r="D275" s="34">
        <v>-0.11613030213561658</v>
      </c>
      <c r="E275" s="43">
        <v>1847</v>
      </c>
      <c r="F275" s="34">
        <v>-0.26208549740311626</v>
      </c>
      <c r="G275" s="43">
        <v>6582</v>
      </c>
      <c r="H275" s="34">
        <v>-7.2565872904043968E-2</v>
      </c>
    </row>
    <row r="276" spans="2:8" ht="13.5" customHeight="1" x14ac:dyDescent="0.2">
      <c r="B276" s="35" t="s">
        <v>222</v>
      </c>
      <c r="C276" s="99">
        <v>6579</v>
      </c>
      <c r="D276" s="98">
        <v>-0.40579841040462428</v>
      </c>
      <c r="E276" s="99">
        <v>1308</v>
      </c>
      <c r="F276" s="98">
        <v>-0.52522686025408349</v>
      </c>
      <c r="G276" s="99">
        <v>4860</v>
      </c>
      <c r="H276" s="98">
        <v>-0.36262295081967211</v>
      </c>
    </row>
    <row r="277" spans="2:8" ht="13.5" customHeight="1" x14ac:dyDescent="0.2">
      <c r="B277" s="35" t="s">
        <v>224</v>
      </c>
      <c r="C277" s="99">
        <v>7279</v>
      </c>
      <c r="D277" s="98">
        <v>-0.32701553254437871</v>
      </c>
      <c r="E277" s="99">
        <v>1497</v>
      </c>
      <c r="F277" s="98">
        <v>-0.37021455616323096</v>
      </c>
      <c r="G277" s="99">
        <v>5306</v>
      </c>
      <c r="H277" s="98">
        <v>-0.32587981196798371</v>
      </c>
    </row>
    <row r="278" spans="2:8" ht="13.5" customHeight="1" x14ac:dyDescent="0.2">
      <c r="B278" s="35" t="s">
        <v>225</v>
      </c>
      <c r="C278" s="99">
        <v>5474</v>
      </c>
      <c r="D278" s="98">
        <v>-0.25997025821278896</v>
      </c>
      <c r="E278" s="99">
        <v>963</v>
      </c>
      <c r="F278" s="98">
        <v>-0.37058823529411766</v>
      </c>
      <c r="G278" s="99">
        <v>4178</v>
      </c>
      <c r="H278" s="98">
        <v>-0.23409715857011915</v>
      </c>
    </row>
    <row r="279" spans="2:8" ht="13.5" customHeight="1" thickBot="1" x14ac:dyDescent="0.25">
      <c r="B279" s="32" t="s">
        <v>234</v>
      </c>
      <c r="C279" s="43">
        <v>7327</v>
      </c>
      <c r="D279" s="34">
        <v>-0.18416657387818727</v>
      </c>
      <c r="E279" s="43">
        <v>1492</v>
      </c>
      <c r="F279" s="34">
        <v>-0.19220357336220897</v>
      </c>
      <c r="G279" s="43">
        <v>5332</v>
      </c>
      <c r="H279" s="34">
        <v>-0.18991188088726832</v>
      </c>
    </row>
    <row r="280" spans="2:8" ht="13.5" customHeight="1" x14ac:dyDescent="0.2">
      <c r="B280" s="35" t="s">
        <v>235</v>
      </c>
      <c r="C280" s="99">
        <v>7424</v>
      </c>
      <c r="D280" s="98">
        <v>0.12843897248822</v>
      </c>
      <c r="E280" s="99">
        <v>1448</v>
      </c>
      <c r="F280" s="98">
        <v>0.107033639143731</v>
      </c>
      <c r="G280" s="99">
        <v>5443</v>
      </c>
      <c r="H280" s="98">
        <v>0.119958847736626</v>
      </c>
    </row>
    <row r="281" spans="2:8" ht="13.5" customHeight="1" x14ac:dyDescent="0.2">
      <c r="B281" s="35" t="s">
        <v>239</v>
      </c>
      <c r="C281" s="99">
        <f>+'Lanzamientos practic. total TSJ'!D23</f>
        <v>7850</v>
      </c>
      <c r="D281" s="98">
        <v>7.8E-2</v>
      </c>
      <c r="E281" s="99">
        <v>1469</v>
      </c>
      <c r="F281" s="98">
        <v>-1.9E-2</v>
      </c>
      <c r="G281" s="99">
        <v>5874</v>
      </c>
      <c r="H281" s="98">
        <v>0.107</v>
      </c>
    </row>
    <row r="282" spans="2:8" ht="13.5" customHeight="1" x14ac:dyDescent="0.2">
      <c r="B282" s="35" t="s">
        <v>240</v>
      </c>
      <c r="C282" s="99">
        <v>5307</v>
      </c>
      <c r="D282" s="98">
        <v>-3.1E-2</v>
      </c>
      <c r="E282" s="99">
        <v>927</v>
      </c>
      <c r="F282" s="98">
        <v>-3.7383177570093455E-2</v>
      </c>
      <c r="G282" s="99">
        <v>3984</v>
      </c>
      <c r="H282" s="98">
        <v>-4.6433700335088562E-2</v>
      </c>
    </row>
    <row r="283" spans="2:8" ht="13.5" customHeight="1" thickBot="1" x14ac:dyDescent="0.25">
      <c r="B283" s="32" t="s">
        <v>241</v>
      </c>
      <c r="C283" s="43">
        <v>6982</v>
      </c>
      <c r="D283" s="34">
        <v>-4.7086119830762933E-2</v>
      </c>
      <c r="E283" s="43">
        <v>1229</v>
      </c>
      <c r="F283" s="34">
        <v>-0.17627345844504022</v>
      </c>
      <c r="G283" s="43">
        <v>5256</v>
      </c>
      <c r="H283" s="34">
        <v>-1.4253563390847712E-2</v>
      </c>
    </row>
    <row r="284" spans="2:8" ht="13.5" customHeight="1" x14ac:dyDescent="0.2">
      <c r="B284" s="35" t="s">
        <v>243</v>
      </c>
      <c r="C284" s="99">
        <v>7334</v>
      </c>
      <c r="D284" s="98">
        <f>+'Lanzamientos practic. total TSJ'!C47</f>
        <v>-1.2122844827586207E-2</v>
      </c>
      <c r="E284" s="99">
        <v>1189</v>
      </c>
      <c r="F284" s="98">
        <v>-0.17886740331491713</v>
      </c>
      <c r="G284" s="99">
        <v>5644</v>
      </c>
      <c r="H284" s="98">
        <v>3.6928164615101969E-2</v>
      </c>
    </row>
    <row r="285" spans="2:8" ht="25.5" customHeight="1" x14ac:dyDescent="0.2">
      <c r="E285" s="99"/>
    </row>
    <row r="286" spans="2:8" ht="51" customHeight="1" x14ac:dyDescent="0.2">
      <c r="B286" s="10"/>
      <c r="C286" s="11"/>
      <c r="D286" s="11"/>
      <c r="E286" s="11"/>
      <c r="F286" s="11"/>
    </row>
    <row r="288" spans="2:8" ht="65.099999999999994" customHeight="1" thickBot="1" x14ac:dyDescent="0.25">
      <c r="C288" s="39" t="s">
        <v>39</v>
      </c>
      <c r="D288" s="39" t="s">
        <v>80</v>
      </c>
      <c r="E288" s="39" t="s">
        <v>104</v>
      </c>
      <c r="F288" s="39" t="s">
        <v>103</v>
      </c>
    </row>
    <row r="289" spans="2:6" ht="14.25" customHeight="1" thickBot="1" x14ac:dyDescent="0.25">
      <c r="B289" s="35" t="s">
        <v>4</v>
      </c>
      <c r="C289" s="40">
        <v>5614</v>
      </c>
      <c r="D289" s="40">
        <v>4142</v>
      </c>
      <c r="E289" s="33"/>
      <c r="F289" s="33"/>
    </row>
    <row r="290" spans="2:6" ht="14.25" customHeight="1" thickBot="1" x14ac:dyDescent="0.25">
      <c r="B290" s="30" t="s">
        <v>5</v>
      </c>
      <c r="C290" s="41">
        <v>8316</v>
      </c>
      <c r="D290" s="41">
        <v>4819</v>
      </c>
      <c r="E290" s="33"/>
      <c r="F290" s="33"/>
    </row>
    <row r="291" spans="2:6" ht="14.25" customHeight="1" thickBot="1" x14ac:dyDescent="0.25">
      <c r="B291" s="31" t="s">
        <v>6</v>
      </c>
      <c r="C291" s="41">
        <v>5790</v>
      </c>
      <c r="D291" s="41">
        <v>3489</v>
      </c>
      <c r="E291" s="33"/>
      <c r="F291" s="33"/>
    </row>
    <row r="292" spans="2:6" ht="14.25" customHeight="1" thickBot="1" x14ac:dyDescent="0.25">
      <c r="B292" s="32" t="s">
        <v>27</v>
      </c>
      <c r="C292" s="43">
        <v>7531</v>
      </c>
      <c r="D292" s="43">
        <v>4983</v>
      </c>
      <c r="E292" s="34"/>
      <c r="F292" s="34"/>
    </row>
    <row r="293" spans="2:6" ht="14.25" customHeight="1" thickBot="1" x14ac:dyDescent="0.25">
      <c r="B293" s="35" t="s">
        <v>28</v>
      </c>
      <c r="C293" s="41">
        <v>8855</v>
      </c>
      <c r="D293" s="41">
        <v>5602</v>
      </c>
      <c r="E293" s="33">
        <v>0.57730673316708225</v>
      </c>
      <c r="F293" s="33">
        <v>0.35248672139063253</v>
      </c>
    </row>
    <row r="294" spans="2:6" ht="14.25" customHeight="1" thickBot="1" x14ac:dyDescent="0.25">
      <c r="B294" s="30" t="s">
        <v>30</v>
      </c>
      <c r="C294" s="41">
        <v>9777</v>
      </c>
      <c r="D294" s="41">
        <v>6200</v>
      </c>
      <c r="E294" s="33">
        <v>0.17568542568542569</v>
      </c>
      <c r="F294" s="33">
        <v>0.28657397800373524</v>
      </c>
    </row>
    <row r="295" spans="2:6" ht="14.25" customHeight="1" thickBot="1" x14ac:dyDescent="0.25">
      <c r="B295" s="31" t="s">
        <v>33</v>
      </c>
      <c r="C295" s="41">
        <v>7334</v>
      </c>
      <c r="D295" s="41">
        <v>4631</v>
      </c>
      <c r="E295" s="33">
        <v>0.26666666666666666</v>
      </c>
      <c r="F295" s="33">
        <v>0.32731441673832046</v>
      </c>
    </row>
    <row r="296" spans="2:6" ht="14.25" customHeight="1" thickBot="1" x14ac:dyDescent="0.25">
      <c r="B296" s="32" t="s">
        <v>35</v>
      </c>
      <c r="C296" s="43">
        <v>9456</v>
      </c>
      <c r="D296" s="43">
        <v>6060</v>
      </c>
      <c r="E296" s="34">
        <v>0.25561014473509497</v>
      </c>
      <c r="F296" s="34">
        <v>0.21613485851896447</v>
      </c>
    </row>
    <row r="297" spans="2:6" ht="14.25" customHeight="1" thickBot="1" x14ac:dyDescent="0.25">
      <c r="B297" s="35" t="s">
        <v>37</v>
      </c>
      <c r="C297" s="40">
        <v>11824</v>
      </c>
      <c r="D297" s="40">
        <v>7352</v>
      </c>
      <c r="E297" s="33">
        <v>0.33529079616036139</v>
      </c>
      <c r="F297" s="33">
        <v>0.31238843270260619</v>
      </c>
    </row>
    <row r="298" spans="2:6" ht="14.25" customHeight="1" thickBot="1" x14ac:dyDescent="0.25">
      <c r="B298" s="30" t="s">
        <v>42</v>
      </c>
      <c r="C298" s="41">
        <v>13580</v>
      </c>
      <c r="D298" s="41">
        <v>9604</v>
      </c>
      <c r="E298" s="33">
        <v>0.38897412294159761</v>
      </c>
      <c r="F298" s="33">
        <v>0.54903225806451617</v>
      </c>
    </row>
    <row r="299" spans="2:6" ht="14.25" customHeight="1" thickBot="1" x14ac:dyDescent="0.25">
      <c r="B299" s="31" t="s">
        <v>54</v>
      </c>
      <c r="C299" s="41">
        <v>10011</v>
      </c>
      <c r="D299" s="41">
        <v>6363</v>
      </c>
      <c r="E299" s="33">
        <v>0.36501227161167166</v>
      </c>
      <c r="F299" s="33">
        <v>0.37400129561649753</v>
      </c>
    </row>
    <row r="300" spans="2:6" ht="14.25" customHeight="1" thickBot="1" x14ac:dyDescent="0.25">
      <c r="B300" s="32" t="s">
        <v>56</v>
      </c>
      <c r="C300" s="43">
        <v>13812</v>
      </c>
      <c r="D300" s="43">
        <v>9370</v>
      </c>
      <c r="E300" s="34">
        <v>0.46065989847715738</v>
      </c>
      <c r="F300" s="34">
        <v>0.54620462046204621</v>
      </c>
    </row>
    <row r="301" spans="2:6" ht="14.25" customHeight="1" thickBot="1" x14ac:dyDescent="0.25">
      <c r="B301" s="35" t="s">
        <v>58</v>
      </c>
      <c r="C301" s="41">
        <v>16932</v>
      </c>
      <c r="D301" s="41">
        <v>10523</v>
      </c>
      <c r="E301" s="33">
        <v>0.43200270635994586</v>
      </c>
      <c r="F301" s="33">
        <v>0.43131120783460281</v>
      </c>
    </row>
    <row r="302" spans="2:6" ht="14.25" customHeight="1" thickBot="1" x14ac:dyDescent="0.25">
      <c r="B302" s="30" t="s">
        <v>60</v>
      </c>
      <c r="C302" s="41">
        <v>17376</v>
      </c>
      <c r="D302" s="41">
        <v>12077</v>
      </c>
      <c r="E302" s="33">
        <v>0.27952871870397644</v>
      </c>
      <c r="F302" s="33">
        <v>0.257496876301541</v>
      </c>
    </row>
    <row r="303" spans="2:6" ht="14.25" customHeight="1" thickBot="1" x14ac:dyDescent="0.25">
      <c r="B303" s="31" t="s">
        <v>62</v>
      </c>
      <c r="C303" s="41">
        <v>11502</v>
      </c>
      <c r="D303" s="41">
        <v>7659</v>
      </c>
      <c r="E303" s="33">
        <v>0.14893617021276595</v>
      </c>
      <c r="F303" s="33">
        <v>0.20367751060820369</v>
      </c>
    </row>
    <row r="304" spans="2:6" ht="14.25" customHeight="1" thickBot="1" x14ac:dyDescent="0.25">
      <c r="B304" s="32" t="s">
        <v>66</v>
      </c>
      <c r="C304" s="43">
        <v>16311</v>
      </c>
      <c r="D304" s="43">
        <v>10481</v>
      </c>
      <c r="E304" s="34">
        <v>0.18092962641181581</v>
      </c>
      <c r="F304" s="34">
        <v>0.11856990394877268</v>
      </c>
    </row>
    <row r="305" spans="2:6" ht="14.25" customHeight="1" thickBot="1" x14ac:dyDescent="0.25">
      <c r="B305" s="35" t="s">
        <v>69</v>
      </c>
      <c r="C305" s="40">
        <v>19620</v>
      </c>
      <c r="D305" s="40">
        <v>13130</v>
      </c>
      <c r="E305" s="33">
        <v>0.15875265768958186</v>
      </c>
      <c r="F305" s="33">
        <v>0.24774303905730305</v>
      </c>
    </row>
    <row r="306" spans="2:6" ht="14.25" customHeight="1" thickBot="1" x14ac:dyDescent="0.25">
      <c r="B306" s="30" t="s">
        <v>74</v>
      </c>
      <c r="C306" s="41">
        <v>19815</v>
      </c>
      <c r="D306" s="41">
        <v>13874</v>
      </c>
      <c r="E306" s="33">
        <v>0.14036602209944751</v>
      </c>
      <c r="F306" s="33">
        <v>0.14879523060362673</v>
      </c>
    </row>
    <row r="307" spans="2:6" ht="14.25" customHeight="1" thickBot="1" x14ac:dyDescent="0.25">
      <c r="B307" s="31" t="s">
        <v>76</v>
      </c>
      <c r="C307" s="41">
        <v>12610</v>
      </c>
      <c r="D307" s="41">
        <v>8166</v>
      </c>
      <c r="E307" s="33">
        <v>9.6331072856894448E-2</v>
      </c>
      <c r="F307" s="33">
        <v>6.6196631414022725E-2</v>
      </c>
    </row>
    <row r="308" spans="2:6" ht="14.25" customHeight="1" thickBot="1" x14ac:dyDescent="0.25">
      <c r="B308" s="32" t="s">
        <v>78</v>
      </c>
      <c r="C308" s="43">
        <v>18212</v>
      </c>
      <c r="D308" s="43">
        <v>11238</v>
      </c>
      <c r="E308" s="34">
        <v>0.11654711544356569</v>
      </c>
      <c r="F308" s="34">
        <v>7.222593264001527E-2</v>
      </c>
    </row>
    <row r="309" spans="2:6" ht="14.25" customHeight="1" thickBot="1" x14ac:dyDescent="0.25">
      <c r="B309" s="35" t="s">
        <v>81</v>
      </c>
      <c r="C309" s="41">
        <v>16521</v>
      </c>
      <c r="D309" s="41">
        <v>10074</v>
      </c>
      <c r="E309" s="33">
        <v>-0.15795107033639144</v>
      </c>
      <c r="F309" s="33">
        <v>-0.23274942878903274</v>
      </c>
    </row>
    <row r="310" spans="2:6" ht="14.25" customHeight="1" thickBot="1" x14ac:dyDescent="0.25">
      <c r="B310" s="30" t="s">
        <v>84</v>
      </c>
      <c r="C310" s="41">
        <v>16743</v>
      </c>
      <c r="D310" s="41">
        <v>10683</v>
      </c>
      <c r="E310" s="33">
        <v>-0.15503406510219531</v>
      </c>
      <c r="F310" s="33">
        <v>-0.22999855845466341</v>
      </c>
    </row>
    <row r="311" spans="2:6" ht="14.25" customHeight="1" thickBot="1" x14ac:dyDescent="0.25">
      <c r="B311" s="31" t="s">
        <v>87</v>
      </c>
      <c r="C311" s="41">
        <v>14076</v>
      </c>
      <c r="D311" s="41">
        <v>7364</v>
      </c>
      <c r="E311" s="44">
        <v>-5.1546391752577319E-3</v>
      </c>
      <c r="F311" s="44">
        <v>-0.2047514082782268</v>
      </c>
    </row>
    <row r="312" spans="2:6" ht="14.25" customHeight="1" thickBot="1" x14ac:dyDescent="0.25">
      <c r="B312" s="32" t="s">
        <v>89</v>
      </c>
      <c r="C312" s="43">
        <v>17842</v>
      </c>
      <c r="D312" s="43">
        <v>11085</v>
      </c>
      <c r="E312" s="45">
        <v>-0.13935866461673621</v>
      </c>
      <c r="F312" s="45">
        <v>-0.10847125823100195</v>
      </c>
    </row>
    <row r="313" spans="2:6" ht="14.25" customHeight="1" thickBot="1" x14ac:dyDescent="0.25">
      <c r="B313" s="35" t="s">
        <v>91</v>
      </c>
      <c r="C313" s="40">
        <v>18412</v>
      </c>
      <c r="D313" s="40">
        <v>12018</v>
      </c>
      <c r="E313" s="44">
        <v>-8.5951213606924523E-3</v>
      </c>
      <c r="F313" s="44">
        <v>8.3184435179670432E-2</v>
      </c>
    </row>
    <row r="314" spans="2:6" ht="14.25" customHeight="1" thickBot="1" x14ac:dyDescent="0.25">
      <c r="B314" s="30" t="s">
        <v>98</v>
      </c>
      <c r="C314" s="41">
        <v>18876</v>
      </c>
      <c r="D314" s="41">
        <v>12239</v>
      </c>
      <c r="E314" s="44">
        <v>8.8992414740488562E-3</v>
      </c>
      <c r="F314" s="44">
        <v>3.2949546007675745E-2</v>
      </c>
    </row>
    <row r="315" spans="2:6" ht="14.25" customHeight="1" thickBot="1" x14ac:dyDescent="0.25">
      <c r="B315" s="31" t="s">
        <v>101</v>
      </c>
      <c r="C315" s="41">
        <v>13342</v>
      </c>
      <c r="D315" s="41">
        <v>8851</v>
      </c>
      <c r="E315" s="33">
        <v>-5.2145495879511228E-2</v>
      </c>
      <c r="F315" s="33">
        <v>0.20192829983704508</v>
      </c>
    </row>
    <row r="316" spans="2:6" ht="14.25" customHeight="1" thickBot="1" x14ac:dyDescent="0.25">
      <c r="B316" s="32" t="s">
        <v>105</v>
      </c>
      <c r="C316" s="43">
        <v>18603</v>
      </c>
      <c r="D316" s="43">
        <v>12190</v>
      </c>
      <c r="E316" s="34">
        <v>4.2652169039345364E-2</v>
      </c>
      <c r="F316" s="34">
        <v>9.9684258006314835E-2</v>
      </c>
    </row>
    <row r="317" spans="2:6" ht="14.25" customHeight="1" thickBot="1" x14ac:dyDescent="0.25">
      <c r="B317" s="35" t="s">
        <v>107</v>
      </c>
      <c r="C317" s="41">
        <v>19261</v>
      </c>
      <c r="D317" s="41">
        <v>11907</v>
      </c>
      <c r="E317" s="33">
        <v>4.6111231805344342E-2</v>
      </c>
      <c r="F317" s="33">
        <v>-9.2361457813280087E-3</v>
      </c>
    </row>
    <row r="318" spans="2:6" ht="14.25" customHeight="1" thickBot="1" x14ac:dyDescent="0.25">
      <c r="B318" s="30" t="s">
        <v>112</v>
      </c>
      <c r="C318" s="41">
        <v>18378</v>
      </c>
      <c r="D318" s="41">
        <v>11948</v>
      </c>
      <c r="E318" s="33">
        <v>-2.6382708200890018E-2</v>
      </c>
      <c r="F318" s="33">
        <v>-2.3776452324536318E-2</v>
      </c>
    </row>
    <row r="319" spans="2:6" ht="14.25" customHeight="1" thickBot="1" x14ac:dyDescent="0.25">
      <c r="B319" s="31" t="s">
        <v>113</v>
      </c>
      <c r="C319" s="41">
        <v>14071</v>
      </c>
      <c r="D319" s="41">
        <v>8064</v>
      </c>
      <c r="E319" s="33">
        <v>5.4639484335182134E-2</v>
      </c>
      <c r="F319" s="33">
        <v>-8.8916506609422657E-2</v>
      </c>
    </row>
    <row r="320" spans="2:6" ht="14.25" customHeight="1" thickBot="1" x14ac:dyDescent="0.25">
      <c r="B320" s="32" t="s">
        <v>115</v>
      </c>
      <c r="C320" s="43">
        <v>17921</v>
      </c>
      <c r="D320" s="43">
        <v>10563</v>
      </c>
      <c r="E320" s="34">
        <v>-3.6660753641885716E-2</v>
      </c>
      <c r="F320" s="34">
        <v>-0.13347005742411813</v>
      </c>
    </row>
    <row r="321" spans="2:6" ht="14.25" customHeight="1" thickBot="1" x14ac:dyDescent="0.25">
      <c r="B321" s="35" t="s">
        <v>116</v>
      </c>
      <c r="C321" s="40">
        <v>17386</v>
      </c>
      <c r="D321" s="40">
        <v>10550</v>
      </c>
      <c r="E321" s="33">
        <v>-9.7346970562276106E-2</v>
      </c>
      <c r="F321" s="33">
        <v>-0.1139665742840346</v>
      </c>
    </row>
    <row r="322" spans="2:6" ht="14.25" customHeight="1" thickBot="1" x14ac:dyDescent="0.25">
      <c r="B322" s="30" t="s">
        <v>118</v>
      </c>
      <c r="C322" s="41">
        <v>19461</v>
      </c>
      <c r="D322" s="41">
        <v>11843</v>
      </c>
      <c r="E322" s="33">
        <v>5.8929154423767546E-2</v>
      </c>
      <c r="F322" s="33">
        <v>-8.7880816873116847E-3</v>
      </c>
    </row>
    <row r="323" spans="2:6" ht="14.25" customHeight="1" thickBot="1" x14ac:dyDescent="0.25">
      <c r="B323" s="31" t="s">
        <v>120</v>
      </c>
      <c r="C323" s="41">
        <v>12918</v>
      </c>
      <c r="D323" s="41">
        <v>7676</v>
      </c>
      <c r="E323" s="33">
        <v>-8.1941581977116054E-2</v>
      </c>
      <c r="F323" s="33">
        <v>-4.8115079365079368E-2</v>
      </c>
    </row>
    <row r="324" spans="2:6" ht="14.25" customHeight="1" thickBot="1" x14ac:dyDescent="0.25">
      <c r="B324" s="32" t="s">
        <v>121</v>
      </c>
      <c r="C324" s="43">
        <v>17265</v>
      </c>
      <c r="D324" s="43">
        <v>10410</v>
      </c>
      <c r="E324" s="34">
        <v>-3.6605100161821329E-2</v>
      </c>
      <c r="F324" s="34">
        <v>-1.4484521442771939E-2</v>
      </c>
    </row>
    <row r="325" spans="2:6" ht="14.25" customHeight="1" thickBot="1" x14ac:dyDescent="0.25">
      <c r="B325" s="35" t="s">
        <v>123</v>
      </c>
      <c r="C325" s="41">
        <v>19926</v>
      </c>
      <c r="D325" s="41">
        <v>11758</v>
      </c>
      <c r="E325" s="33">
        <v>0.14609455884044634</v>
      </c>
      <c r="F325" s="33">
        <v>0.11450236966824645</v>
      </c>
    </row>
    <row r="326" spans="2:6" ht="14.25" customHeight="1" thickBot="1" x14ac:dyDescent="0.25">
      <c r="B326" s="30" t="s">
        <v>124</v>
      </c>
      <c r="C326" s="41">
        <v>19141</v>
      </c>
      <c r="D326" s="41">
        <v>11921</v>
      </c>
      <c r="E326" s="33">
        <v>-1.6443142695647707E-2</v>
      </c>
      <c r="F326" s="33">
        <v>6.5861690450054883E-3</v>
      </c>
    </row>
    <row r="327" spans="2:6" ht="14.25" customHeight="1" thickBot="1" x14ac:dyDescent="0.25">
      <c r="B327" s="31" t="s">
        <v>125</v>
      </c>
      <c r="C327" s="41">
        <v>12840</v>
      </c>
      <c r="D327" s="41">
        <v>8025</v>
      </c>
      <c r="E327" s="33">
        <v>-6.0380863910822107E-3</v>
      </c>
      <c r="F327" s="33">
        <v>4.5466388744137574E-2</v>
      </c>
    </row>
    <row r="328" spans="2:6" ht="14.25" customHeight="1" thickBot="1" x14ac:dyDescent="0.25">
      <c r="B328" s="32" t="s">
        <v>126</v>
      </c>
      <c r="C328" s="43">
        <v>17786</v>
      </c>
      <c r="D328" s="43">
        <v>10220</v>
      </c>
      <c r="E328" s="34">
        <v>3.017665797856936E-2</v>
      </c>
      <c r="F328" s="34">
        <v>-1.8251681075888569E-2</v>
      </c>
    </row>
    <row r="329" spans="2:6" ht="14.25" customHeight="1" thickBot="1" x14ac:dyDescent="0.25">
      <c r="B329" s="35" t="s">
        <v>127</v>
      </c>
      <c r="C329" s="40">
        <v>18859</v>
      </c>
      <c r="D329" s="40">
        <v>11219</v>
      </c>
      <c r="E329" s="33">
        <v>-5.3548128073873331E-2</v>
      </c>
      <c r="F329" s="33">
        <v>-4.5841129443782956E-2</v>
      </c>
    </row>
    <row r="330" spans="2:6" ht="14.25" customHeight="1" thickBot="1" x14ac:dyDescent="0.25">
      <c r="B330" s="30" t="s">
        <v>128</v>
      </c>
      <c r="C330" s="41">
        <v>20526</v>
      </c>
      <c r="D330" s="41">
        <v>12398</v>
      </c>
      <c r="E330" s="33">
        <v>7.2357766051930408E-2</v>
      </c>
      <c r="F330" s="33">
        <v>4.0013421692811003E-2</v>
      </c>
    </row>
    <row r="331" spans="2:6" ht="14.25" customHeight="1" thickBot="1" x14ac:dyDescent="0.25">
      <c r="B331" s="31" t="s">
        <v>129</v>
      </c>
      <c r="C331" s="41">
        <v>13446</v>
      </c>
      <c r="D331" s="41">
        <v>7894</v>
      </c>
      <c r="E331" s="33">
        <v>4.7196261682242988E-2</v>
      </c>
      <c r="F331" s="33">
        <v>-1.632398753894081E-2</v>
      </c>
    </row>
    <row r="332" spans="2:6" ht="14.25" customHeight="1" thickBot="1" x14ac:dyDescent="0.25">
      <c r="B332" s="32" t="s">
        <v>134</v>
      </c>
      <c r="C332" s="43">
        <v>19192</v>
      </c>
      <c r="D332" s="43">
        <v>11487</v>
      </c>
      <c r="E332" s="34">
        <v>7.9050938940739904E-2</v>
      </c>
      <c r="F332" s="34">
        <v>0.12397260273972603</v>
      </c>
    </row>
    <row r="333" spans="2:6" ht="14.25" customHeight="1" thickBot="1" x14ac:dyDescent="0.25">
      <c r="B333" s="35" t="s">
        <v>136</v>
      </c>
      <c r="C333" s="99">
        <v>19913</v>
      </c>
      <c r="D333" s="99">
        <v>11625</v>
      </c>
      <c r="E333" s="33">
        <v>5.5888435229863725E-2</v>
      </c>
      <c r="F333" s="33">
        <v>3.618860861039308E-2</v>
      </c>
    </row>
    <row r="334" spans="2:6" ht="14.25" customHeight="1" thickBot="1" x14ac:dyDescent="0.25">
      <c r="B334" s="35" t="s">
        <v>137</v>
      </c>
      <c r="C334" s="99">
        <v>18594</v>
      </c>
      <c r="D334" s="99">
        <v>10894</v>
      </c>
      <c r="E334" s="33">
        <v>-9.4124524992692193E-2</v>
      </c>
      <c r="F334" s="33">
        <v>-0.12130988869172447</v>
      </c>
    </row>
    <row r="335" spans="2:6" ht="14.25" customHeight="1" thickBot="1" x14ac:dyDescent="0.25">
      <c r="B335" s="35" t="s">
        <v>139</v>
      </c>
      <c r="C335" s="99">
        <v>12715</v>
      </c>
      <c r="D335" s="99">
        <v>7165</v>
      </c>
      <c r="E335" s="33">
        <v>-5.4365610590510191E-2</v>
      </c>
      <c r="F335" s="33">
        <v>-9.2348619204459081E-2</v>
      </c>
    </row>
    <row r="336" spans="2:6" ht="14.25" customHeight="1" thickBot="1" x14ac:dyDescent="0.25">
      <c r="B336" s="32" t="s">
        <v>140</v>
      </c>
      <c r="C336" s="43">
        <v>17025</v>
      </c>
      <c r="D336" s="43">
        <v>9823</v>
      </c>
      <c r="E336" s="34">
        <v>-0.11291162984576907</v>
      </c>
      <c r="F336" s="34">
        <v>-0.14485940628536606</v>
      </c>
    </row>
    <row r="337" spans="2:6" ht="14.25" customHeight="1" thickBot="1" x14ac:dyDescent="0.25">
      <c r="B337" s="35" t="s">
        <v>145</v>
      </c>
      <c r="C337" s="99">
        <v>14586</v>
      </c>
      <c r="D337" s="99">
        <v>7959</v>
      </c>
      <c r="E337" s="33">
        <v>-0.26751368452769547</v>
      </c>
      <c r="F337" s="33">
        <v>-0.3153548387096774</v>
      </c>
    </row>
    <row r="338" spans="2:6" ht="14.25" customHeight="1" thickBot="1" x14ac:dyDescent="0.25">
      <c r="B338" s="35" t="s">
        <v>146</v>
      </c>
      <c r="C338" s="99">
        <v>6953</v>
      </c>
      <c r="D338" s="99">
        <v>947</v>
      </c>
      <c r="E338" s="33">
        <v>-0.62606217059266434</v>
      </c>
      <c r="F338" s="33">
        <v>-0.91307141545805026</v>
      </c>
    </row>
    <row r="339" spans="2:6" ht="14.25" customHeight="1" thickBot="1" x14ac:dyDescent="0.25">
      <c r="B339" s="35" t="s">
        <v>147</v>
      </c>
      <c r="C339" s="99">
        <v>14117</v>
      </c>
      <c r="D339" s="99">
        <v>6226</v>
      </c>
      <c r="E339" s="33">
        <v>0.11026346834447504</v>
      </c>
      <c r="F339" s="33">
        <v>-0.13105373342637822</v>
      </c>
    </row>
    <row r="340" spans="2:6" ht="14.25" customHeight="1" thickBot="1" x14ac:dyDescent="0.25">
      <c r="B340" s="32" t="s">
        <v>148</v>
      </c>
      <c r="C340" s="43">
        <v>18255</v>
      </c>
      <c r="D340" s="43">
        <v>10158</v>
      </c>
      <c r="E340" s="34">
        <v>7.2246696035242294E-2</v>
      </c>
      <c r="F340" s="34">
        <v>3.4103634327598491E-2</v>
      </c>
    </row>
    <row r="341" spans="2:6" ht="14.25" customHeight="1" thickBot="1" x14ac:dyDescent="0.25">
      <c r="B341" s="35" t="s">
        <v>150</v>
      </c>
      <c r="C341" s="99">
        <v>18131</v>
      </c>
      <c r="D341" s="99">
        <v>8936</v>
      </c>
      <c r="E341" s="33">
        <v>0.24304127245303717</v>
      </c>
      <c r="F341" s="33">
        <v>0.12275411483854756</v>
      </c>
    </row>
    <row r="342" spans="2:6" ht="14.25" customHeight="1" x14ac:dyDescent="0.2">
      <c r="B342" s="35" t="s">
        <v>205</v>
      </c>
      <c r="C342" s="99">
        <v>18598</v>
      </c>
      <c r="D342" s="99">
        <v>9275</v>
      </c>
      <c r="E342" s="98">
        <v>1.675</v>
      </c>
      <c r="F342" s="98">
        <v>8.7940000000000005</v>
      </c>
    </row>
    <row r="343" spans="2:6" ht="14.25" customHeight="1" x14ac:dyDescent="0.2">
      <c r="B343" s="35" t="s">
        <v>212</v>
      </c>
      <c r="C343" s="99">
        <v>12390</v>
      </c>
      <c r="D343" s="99">
        <v>5973</v>
      </c>
      <c r="E343" s="98">
        <v>-0.122</v>
      </c>
      <c r="F343" s="98">
        <v>-4.1000000000000002E-2</v>
      </c>
    </row>
    <row r="344" spans="2:6" ht="14.25" customHeight="1" thickBot="1" x14ac:dyDescent="0.25">
      <c r="B344" s="32" t="s">
        <v>213</v>
      </c>
      <c r="C344" s="43">
        <v>16187</v>
      </c>
      <c r="D344" s="43">
        <v>8045</v>
      </c>
      <c r="E344" s="34">
        <v>-0.113</v>
      </c>
      <c r="F344" s="34">
        <v>-0.20799999999999999</v>
      </c>
    </row>
    <row r="345" spans="2:6" ht="14.25" customHeight="1" x14ac:dyDescent="0.2">
      <c r="B345" s="35" t="s">
        <v>214</v>
      </c>
      <c r="C345" s="99">
        <v>19257</v>
      </c>
      <c r="D345" s="99">
        <v>9013</v>
      </c>
      <c r="E345" s="98">
        <v>6.2103579504715678E-2</v>
      </c>
      <c r="F345" s="98">
        <v>8.6168307967770807E-3</v>
      </c>
    </row>
    <row r="346" spans="2:6" ht="14.25" customHeight="1" x14ac:dyDescent="0.2">
      <c r="B346" s="35" t="s">
        <v>215</v>
      </c>
      <c r="C346" s="99">
        <v>17134</v>
      </c>
      <c r="D346" s="99">
        <v>9185</v>
      </c>
      <c r="E346" s="98">
        <v>-7.8718141735670502E-2</v>
      </c>
      <c r="F346" s="98">
        <v>-9.7035040431266845E-3</v>
      </c>
    </row>
    <row r="347" spans="2:6" ht="14.25" customHeight="1" x14ac:dyDescent="0.2">
      <c r="B347" s="35" t="s">
        <v>216</v>
      </c>
      <c r="C347" s="99">
        <v>11425</v>
      </c>
      <c r="D347" s="99">
        <v>5791</v>
      </c>
      <c r="E347" s="98">
        <v>-7.7885391444713473E-2</v>
      </c>
      <c r="F347" s="98">
        <v>-3.0470450359953122E-2</v>
      </c>
    </row>
    <row r="348" spans="2:6" ht="14.25" customHeight="1" thickBot="1" x14ac:dyDescent="0.25">
      <c r="B348" s="32" t="s">
        <v>219</v>
      </c>
      <c r="C348" s="43">
        <v>15536</v>
      </c>
      <c r="D348" s="43">
        <v>7713</v>
      </c>
      <c r="E348" s="34">
        <v>-4.0217458454315194E-2</v>
      </c>
      <c r="F348" s="34">
        <v>-4.126786824114357E-2</v>
      </c>
    </row>
    <row r="349" spans="2:6" ht="14.25" customHeight="1" x14ac:dyDescent="0.2">
      <c r="B349" s="35" t="s">
        <v>222</v>
      </c>
      <c r="C349" s="99">
        <v>12736</v>
      </c>
      <c r="D349" s="99">
        <v>5931</v>
      </c>
      <c r="E349" s="98">
        <v>-0.3386301085319624</v>
      </c>
      <c r="F349" s="98">
        <v>-0.34195051592144682</v>
      </c>
    </row>
    <row r="350" spans="2:6" ht="14.25" customHeight="1" x14ac:dyDescent="0.2">
      <c r="B350" s="35" t="s">
        <v>224</v>
      </c>
      <c r="C350" s="99">
        <v>13516</v>
      </c>
      <c r="D350" s="99">
        <v>6248</v>
      </c>
      <c r="E350" s="98">
        <v>-0.21115909886774833</v>
      </c>
      <c r="F350" s="98">
        <v>-0.31976047904191618</v>
      </c>
    </row>
    <row r="351" spans="2:6" ht="14.25" customHeight="1" x14ac:dyDescent="0.2">
      <c r="B351" s="35" t="s">
        <v>225</v>
      </c>
      <c r="C351" s="99">
        <v>9605</v>
      </c>
      <c r="D351" s="99">
        <v>4526</v>
      </c>
      <c r="E351" s="98">
        <v>-0.15929978118161925</v>
      </c>
      <c r="F351" s="98">
        <v>-0.21844241063719566</v>
      </c>
    </row>
    <row r="352" spans="2:6" ht="14.25" customHeight="1" thickBot="1" x14ac:dyDescent="0.25">
      <c r="B352" s="32" t="s">
        <v>234</v>
      </c>
      <c r="C352" s="43">
        <v>14645</v>
      </c>
      <c r="D352" s="43">
        <v>6872</v>
      </c>
      <c r="E352" s="34">
        <v>-5.7350669412976313E-2</v>
      </c>
      <c r="F352" s="34">
        <v>-0.10903669130040192</v>
      </c>
    </row>
    <row r="353" spans="2:7" ht="14.25" customHeight="1" x14ac:dyDescent="0.2">
      <c r="B353" s="35" t="s">
        <v>235</v>
      </c>
      <c r="C353" s="99">
        <v>13362</v>
      </c>
      <c r="D353" s="99">
        <v>6344</v>
      </c>
      <c r="E353" s="98">
        <v>4.9152010050251299E-2</v>
      </c>
      <c r="F353" s="98">
        <v>6.9634125779801007E-2</v>
      </c>
    </row>
    <row r="354" spans="2:7" ht="14.25" customHeight="1" x14ac:dyDescent="0.2">
      <c r="B354" s="35" t="s">
        <v>239</v>
      </c>
      <c r="C354" s="99">
        <v>13926</v>
      </c>
      <c r="D354" s="99">
        <v>7031</v>
      </c>
      <c r="E354" s="98">
        <v>0.03</v>
      </c>
      <c r="F354" s="98">
        <v>0.125</v>
      </c>
    </row>
    <row r="355" spans="2:7" ht="14.25" customHeight="1" x14ac:dyDescent="0.2">
      <c r="B355" s="35" t="s">
        <v>240</v>
      </c>
      <c r="C355" s="99">
        <v>9569</v>
      </c>
      <c r="D355" s="99">
        <v>4556</v>
      </c>
      <c r="E355" s="98">
        <v>-3.7480478917230609E-3</v>
      </c>
      <c r="F355" s="98">
        <v>6.6283694211224037E-3</v>
      </c>
    </row>
    <row r="356" spans="2:7" ht="14.25" customHeight="1" thickBot="1" x14ac:dyDescent="0.25">
      <c r="B356" s="32" t="s">
        <v>241</v>
      </c>
      <c r="C356" s="43">
        <v>12481</v>
      </c>
      <c r="D356" s="43">
        <v>6375</v>
      </c>
      <c r="E356" s="34">
        <v>-0.14776374189143052</v>
      </c>
      <c r="F356" s="34">
        <v>-7.2322467986030273E-2</v>
      </c>
    </row>
    <row r="357" spans="2:7" ht="14.25" customHeight="1" x14ac:dyDescent="0.2">
      <c r="B357" s="35" t="s">
        <v>243</v>
      </c>
      <c r="C357" s="99">
        <v>13544</v>
      </c>
      <c r="D357" s="99">
        <v>6598</v>
      </c>
      <c r="E357" s="98">
        <v>1.3620715461757221E-2</v>
      </c>
      <c r="F357" s="98">
        <v>4.0037831021437577E-2</v>
      </c>
    </row>
    <row r="358" spans="2:7" ht="14.25" customHeight="1" x14ac:dyDescent="0.2">
      <c r="B358" s="21"/>
      <c r="C358" s="99"/>
      <c r="D358" s="99"/>
      <c r="E358" s="98"/>
      <c r="F358" s="98"/>
    </row>
    <row r="359" spans="2:7" ht="11.25" customHeight="1" x14ac:dyDescent="0.2">
      <c r="B359" s="21"/>
      <c r="C359" s="18"/>
      <c r="D359" s="23"/>
      <c r="E359" s="18"/>
      <c r="F359" s="23"/>
    </row>
    <row r="360" spans="2:7" x14ac:dyDescent="0.2">
      <c r="B360" s="24" t="s">
        <v>92</v>
      </c>
    </row>
    <row r="361" spans="2:7" x14ac:dyDescent="0.2">
      <c r="B361" s="24" t="s">
        <v>114</v>
      </c>
    </row>
    <row r="363" spans="2:7" x14ac:dyDescent="0.2">
      <c r="B363" s="25" t="s">
        <v>15</v>
      </c>
      <c r="C363" s="26"/>
      <c r="D363" s="26"/>
      <c r="E363" s="26"/>
      <c r="F363" s="26"/>
      <c r="G363" s="27"/>
    </row>
    <row r="364" spans="2:7" x14ac:dyDescent="0.2">
      <c r="B364" s="25" t="s">
        <v>16</v>
      </c>
      <c r="C364" s="26"/>
      <c r="D364" s="26"/>
      <c r="E364" s="26"/>
      <c r="F364" s="26"/>
      <c r="G364" s="27"/>
    </row>
    <row r="366" spans="2:7" x14ac:dyDescent="0.2">
      <c r="B366" s="124"/>
    </row>
    <row r="367" spans="2:7" x14ac:dyDescent="0.2">
      <c r="B367" s="122"/>
    </row>
  </sheetData>
  <mergeCells count="1">
    <mergeCell ref="M81:P81"/>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5"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25"/>
  <sheetViews>
    <sheetView workbookViewId="0"/>
  </sheetViews>
  <sheetFormatPr baseColWidth="10" defaultColWidth="11.42578125" defaultRowHeight="14.25" x14ac:dyDescent="0.2"/>
  <cols>
    <col min="1" max="1" width="10.570312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58.5" customHeight="1" thickTop="1" thickBot="1" x14ac:dyDescent="0.25">
      <c r="B4" s="51" t="s">
        <v>25</v>
      </c>
      <c r="C4" s="47" t="s">
        <v>283</v>
      </c>
    </row>
    <row r="5" spans="2:6" ht="64.5" customHeight="1" thickTop="1" thickBot="1" x14ac:dyDescent="0.25">
      <c r="B5" s="125" t="s">
        <v>284</v>
      </c>
      <c r="C5" s="49" t="s">
        <v>285</v>
      </c>
    </row>
    <row r="6" spans="2:6" ht="49.5" customHeight="1" thickTop="1" thickBot="1" x14ac:dyDescent="0.25">
      <c r="B6" s="51" t="s">
        <v>286</v>
      </c>
      <c r="C6" s="47" t="s">
        <v>287</v>
      </c>
      <c r="F6" s="46" t="s">
        <v>32</v>
      </c>
    </row>
    <row r="7" spans="2:6" ht="51.75" customHeight="1" thickTop="1" thickBot="1" x14ac:dyDescent="0.25">
      <c r="B7" s="51" t="s">
        <v>288</v>
      </c>
      <c r="C7" s="47" t="s">
        <v>289</v>
      </c>
    </row>
    <row r="8" spans="2:6" ht="88.5" customHeight="1" thickTop="1" thickBot="1" x14ac:dyDescent="0.25">
      <c r="B8" s="176" t="s">
        <v>290</v>
      </c>
      <c r="C8" s="50" t="s">
        <v>291</v>
      </c>
    </row>
    <row r="9" spans="2:6" ht="50.25" customHeight="1" thickTop="1" thickBot="1" x14ac:dyDescent="0.25">
      <c r="B9" s="51" t="s">
        <v>292</v>
      </c>
      <c r="C9" s="47" t="s">
        <v>293</v>
      </c>
    </row>
    <row r="10" spans="2:6" ht="118.5" customHeight="1" thickTop="1" thickBot="1" x14ac:dyDescent="0.25">
      <c r="B10" s="51" t="s">
        <v>294</v>
      </c>
      <c r="C10" s="47" t="s">
        <v>295</v>
      </c>
    </row>
    <row r="11" spans="2:6" ht="71.25" customHeight="1" thickTop="1" thickBot="1" x14ac:dyDescent="0.25">
      <c r="B11" s="51" t="s">
        <v>296</v>
      </c>
      <c r="C11" s="47" t="s">
        <v>297</v>
      </c>
    </row>
    <row r="12" spans="2:6" ht="46.5" thickTop="1" thickBot="1" x14ac:dyDescent="0.25">
      <c r="B12" s="125" t="s">
        <v>251</v>
      </c>
      <c r="C12" s="49" t="s">
        <v>252</v>
      </c>
    </row>
    <row r="13" spans="2:6" ht="61.5" thickTop="1" thickBot="1" x14ac:dyDescent="0.25">
      <c r="B13" s="125" t="s">
        <v>298</v>
      </c>
      <c r="C13" s="49" t="s">
        <v>299</v>
      </c>
    </row>
    <row r="14" spans="2:6" ht="76.5" thickTop="1" thickBot="1" x14ac:dyDescent="0.25">
      <c r="B14" s="125" t="s">
        <v>300</v>
      </c>
      <c r="C14" s="47" t="s">
        <v>301</v>
      </c>
    </row>
    <row r="15" spans="2:6" ht="61.5" thickTop="1" thickBot="1" x14ac:dyDescent="0.25">
      <c r="B15" s="125" t="s">
        <v>302</v>
      </c>
      <c r="C15" s="47" t="s">
        <v>303</v>
      </c>
    </row>
    <row r="16" spans="2:6" ht="61.5" thickTop="1" thickBot="1" x14ac:dyDescent="0.25">
      <c r="B16" s="125" t="s">
        <v>304</v>
      </c>
      <c r="C16" s="47" t="s">
        <v>305</v>
      </c>
    </row>
    <row r="17" spans="2:3" ht="39.75" thickTop="1" thickBot="1" x14ac:dyDescent="0.25">
      <c r="B17" s="51" t="s">
        <v>23</v>
      </c>
      <c r="C17" s="49" t="s">
        <v>226</v>
      </c>
    </row>
    <row r="18" spans="2:3" ht="52.5" thickTop="1" thickBot="1" x14ac:dyDescent="0.25">
      <c r="B18" s="51" t="s">
        <v>130</v>
      </c>
      <c r="C18" s="47" t="s">
        <v>227</v>
      </c>
    </row>
    <row r="19" spans="2:3" ht="31.5" thickTop="1" thickBot="1" x14ac:dyDescent="0.25">
      <c r="B19" s="51" t="s">
        <v>64</v>
      </c>
      <c r="C19" s="47" t="s">
        <v>228</v>
      </c>
    </row>
    <row r="20" spans="2:3" ht="52.5" thickTop="1" thickBot="1" x14ac:dyDescent="0.25">
      <c r="B20" s="51" t="s">
        <v>40</v>
      </c>
      <c r="C20" s="50" t="s">
        <v>229</v>
      </c>
    </row>
    <row r="21" spans="2:3" ht="78" thickTop="1" thickBot="1" x14ac:dyDescent="0.25">
      <c r="B21" s="51" t="s">
        <v>39</v>
      </c>
      <c r="C21" s="47" t="s">
        <v>230</v>
      </c>
    </row>
    <row r="22" spans="2:3" ht="31.5" thickTop="1" thickBot="1" x14ac:dyDescent="0.25">
      <c r="B22" s="51" t="s">
        <v>80</v>
      </c>
      <c r="C22" s="50" t="s">
        <v>231</v>
      </c>
    </row>
    <row r="23" spans="2:3" ht="103.5" thickTop="1" thickBot="1" x14ac:dyDescent="0.25">
      <c r="B23" s="51" t="s">
        <v>86</v>
      </c>
      <c r="C23" s="47" t="s">
        <v>232</v>
      </c>
    </row>
    <row r="24" spans="2:3" ht="52.5" thickTop="1" thickBot="1" x14ac:dyDescent="0.25">
      <c r="B24" s="51" t="s">
        <v>135</v>
      </c>
      <c r="C24" s="48" t="s">
        <v>233</v>
      </c>
    </row>
    <row r="25" spans="2:3" ht="15" thickTop="1" x14ac:dyDescent="0.2"/>
  </sheetData>
  <phoneticPr fontId="10"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zoomScaleNormal="100" workbookViewId="0"/>
  </sheetViews>
  <sheetFormatPr baseColWidth="10" defaultColWidth="11.42578125" defaultRowHeight="12.75" x14ac:dyDescent="0.2"/>
  <cols>
    <col min="1" max="1" width="10.42578125" style="12" customWidth="1"/>
    <col min="2" max="2" width="32.85546875" style="12" bestFit="1" customWidth="1"/>
    <col min="3" max="11" width="12.42578125" style="12" customWidth="1"/>
    <col min="12" max="12" width="20.5703125" style="12" hidden="1" customWidth="1"/>
    <col min="13" max="13" width="12.42578125" style="12" customWidth="1"/>
    <col min="14" max="14" width="12.140625" style="12" customWidth="1"/>
    <col min="15" max="15" width="13.5703125" style="12" customWidth="1"/>
    <col min="16" max="16" width="14.42578125" style="12" customWidth="1"/>
    <col min="17" max="17" width="9.5703125" style="12" customWidth="1"/>
    <col min="18" max="20" width="12.42578125" style="12" customWidth="1"/>
    <col min="21" max="21" width="11.85546875" style="12" customWidth="1"/>
    <col min="22" max="22" width="12.5703125" style="12" customWidth="1"/>
    <col min="23" max="23" width="13.5703125" style="12" customWidth="1"/>
    <col min="24" max="57" width="12.42578125" style="12" customWidth="1"/>
    <col min="58" max="16384" width="11.42578125" style="12"/>
  </cols>
  <sheetData>
    <row r="2" spans="1:23" ht="40.5" customHeight="1" x14ac:dyDescent="0.35">
      <c r="B2" s="10"/>
      <c r="W2" s="104" t="s">
        <v>220</v>
      </c>
    </row>
    <row r="3" spans="1:23" ht="28.5" customHeight="1" x14ac:dyDescent="0.2">
      <c r="B3" s="53"/>
    </row>
    <row r="4" spans="1:23" ht="23.25" customHeight="1" x14ac:dyDescent="0.2"/>
    <row r="5" spans="1:23" ht="39" customHeight="1" x14ac:dyDescent="0.2">
      <c r="C5" s="38" t="s">
        <v>235</v>
      </c>
      <c r="D5" s="38" t="s">
        <v>239</v>
      </c>
      <c r="E5" s="38" t="s">
        <v>240</v>
      </c>
      <c r="F5" s="60" t="s">
        <v>241</v>
      </c>
      <c r="G5" s="38" t="s">
        <v>243</v>
      </c>
    </row>
    <row r="6" spans="1:23" ht="17.100000000000001" customHeight="1" thickBot="1" x14ac:dyDescent="0.25">
      <c r="B6" s="54" t="s">
        <v>50</v>
      </c>
      <c r="C6" s="40">
        <v>209</v>
      </c>
      <c r="D6" s="40">
        <v>230</v>
      </c>
      <c r="E6" s="40">
        <v>185</v>
      </c>
      <c r="F6" s="40">
        <v>205</v>
      </c>
      <c r="G6" s="40">
        <v>201</v>
      </c>
    </row>
    <row r="7" spans="1:23" ht="17.100000000000001" customHeight="1" thickBot="1" x14ac:dyDescent="0.25">
      <c r="B7" s="54" t="s">
        <v>51</v>
      </c>
      <c r="C7" s="40">
        <v>30</v>
      </c>
      <c r="D7" s="40">
        <v>33</v>
      </c>
      <c r="E7" s="40">
        <v>14</v>
      </c>
      <c r="F7" s="40">
        <v>27</v>
      </c>
      <c r="G7" s="40">
        <v>23</v>
      </c>
    </row>
    <row r="8" spans="1:23" ht="17.100000000000001" customHeight="1" thickBot="1" x14ac:dyDescent="0.25">
      <c r="B8" s="54" t="s">
        <v>141</v>
      </c>
      <c r="C8" s="40">
        <v>16</v>
      </c>
      <c r="D8" s="40">
        <v>23</v>
      </c>
      <c r="E8" s="40">
        <v>18</v>
      </c>
      <c r="F8" s="40">
        <v>21</v>
      </c>
      <c r="G8" s="40">
        <v>14</v>
      </c>
    </row>
    <row r="9" spans="1:23" ht="17.100000000000001" customHeight="1" thickBot="1" x14ac:dyDescent="0.25">
      <c r="B9" s="54" t="s">
        <v>45</v>
      </c>
      <c r="C9" s="40">
        <v>30</v>
      </c>
      <c r="D9" s="40">
        <v>26</v>
      </c>
      <c r="E9" s="40">
        <v>19</v>
      </c>
      <c r="F9" s="40">
        <v>9</v>
      </c>
      <c r="G9" s="40">
        <v>27</v>
      </c>
    </row>
    <row r="10" spans="1:23" ht="17.100000000000001" customHeight="1" thickBot="1" x14ac:dyDescent="0.25">
      <c r="B10" s="54" t="s">
        <v>8</v>
      </c>
      <c r="C10" s="40">
        <v>18</v>
      </c>
      <c r="D10" s="40">
        <v>34</v>
      </c>
      <c r="E10" s="40">
        <v>23</v>
      </c>
      <c r="F10" s="40">
        <v>49</v>
      </c>
      <c r="G10" s="40">
        <v>32</v>
      </c>
    </row>
    <row r="11" spans="1:23" ht="17.100000000000001" customHeight="1" thickBot="1" x14ac:dyDescent="0.25">
      <c r="A11" s="67"/>
      <c r="B11" s="54" t="s">
        <v>9</v>
      </c>
      <c r="C11" s="40">
        <v>7</v>
      </c>
      <c r="D11" s="40">
        <v>7</v>
      </c>
      <c r="E11" s="40">
        <v>6</v>
      </c>
      <c r="F11" s="40">
        <v>4</v>
      </c>
      <c r="G11" s="40">
        <v>10</v>
      </c>
    </row>
    <row r="12" spans="1:23" ht="17.100000000000001" customHeight="1" thickBot="1" x14ac:dyDescent="0.25">
      <c r="A12" s="67"/>
      <c r="B12" s="54" t="s">
        <v>52</v>
      </c>
      <c r="C12" s="40">
        <v>44</v>
      </c>
      <c r="D12" s="40">
        <v>44</v>
      </c>
      <c r="E12" s="40">
        <v>37</v>
      </c>
      <c r="F12" s="40">
        <v>40</v>
      </c>
      <c r="G12" s="40">
        <v>28</v>
      </c>
    </row>
    <row r="13" spans="1:23" ht="17.100000000000001" customHeight="1" thickBot="1" x14ac:dyDescent="0.25">
      <c r="A13" s="67"/>
      <c r="B13" s="54" t="s">
        <v>47</v>
      </c>
      <c r="C13" s="40">
        <v>47</v>
      </c>
      <c r="D13" s="40">
        <v>41</v>
      </c>
      <c r="E13" s="40">
        <v>52</v>
      </c>
      <c r="F13" s="40">
        <v>54</v>
      </c>
      <c r="G13" s="40">
        <v>56</v>
      </c>
    </row>
    <row r="14" spans="1:23" ht="17.100000000000001" customHeight="1" thickBot="1" x14ac:dyDescent="0.25">
      <c r="A14" s="67"/>
      <c r="B14" s="54" t="s">
        <v>26</v>
      </c>
      <c r="C14" s="40">
        <v>390</v>
      </c>
      <c r="D14" s="40">
        <v>346</v>
      </c>
      <c r="E14" s="40">
        <v>303</v>
      </c>
      <c r="F14" s="40">
        <v>349</v>
      </c>
      <c r="G14" s="40">
        <v>423</v>
      </c>
    </row>
    <row r="15" spans="1:23" ht="17.100000000000001" customHeight="1" thickBot="1" x14ac:dyDescent="0.25">
      <c r="A15" s="67"/>
      <c r="B15" s="54" t="s">
        <v>46</v>
      </c>
      <c r="C15" s="40">
        <v>166</v>
      </c>
      <c r="D15" s="40">
        <v>213</v>
      </c>
      <c r="E15" s="40">
        <v>180</v>
      </c>
      <c r="F15" s="40">
        <v>176</v>
      </c>
      <c r="G15" s="40">
        <v>199</v>
      </c>
    </row>
    <row r="16" spans="1:23" ht="17.100000000000001" customHeight="1" thickBot="1" x14ac:dyDescent="0.25">
      <c r="B16" s="54" t="s">
        <v>21</v>
      </c>
      <c r="C16" s="40">
        <v>14</v>
      </c>
      <c r="D16" s="40">
        <v>40</v>
      </c>
      <c r="E16" s="40">
        <v>26</v>
      </c>
      <c r="F16" s="40">
        <v>22</v>
      </c>
      <c r="G16" s="40">
        <v>21</v>
      </c>
    </row>
    <row r="17" spans="1:7" ht="15" customHeight="1" thickBot="1" x14ac:dyDescent="0.25">
      <c r="B17" s="54" t="s">
        <v>10</v>
      </c>
      <c r="C17" s="40">
        <v>73</v>
      </c>
      <c r="D17" s="40">
        <v>82</v>
      </c>
      <c r="E17" s="40">
        <v>67</v>
      </c>
      <c r="F17" s="40">
        <v>71</v>
      </c>
      <c r="G17" s="40">
        <v>55</v>
      </c>
    </row>
    <row r="18" spans="1:7" ht="17.100000000000001" customHeight="1" thickBot="1" x14ac:dyDescent="0.25">
      <c r="B18" s="54" t="s">
        <v>142</v>
      </c>
      <c r="C18" s="40">
        <v>283</v>
      </c>
      <c r="D18" s="40">
        <v>217</v>
      </c>
      <c r="E18" s="40">
        <v>170</v>
      </c>
      <c r="F18" s="40">
        <v>298</v>
      </c>
      <c r="G18" s="40">
        <v>227</v>
      </c>
    </row>
    <row r="19" spans="1:7" ht="17.100000000000001" customHeight="1" thickBot="1" x14ac:dyDescent="0.25">
      <c r="B19" s="54" t="s">
        <v>143</v>
      </c>
      <c r="C19" s="40">
        <v>29</v>
      </c>
      <c r="D19" s="40">
        <v>42</v>
      </c>
      <c r="E19" s="40">
        <v>36</v>
      </c>
      <c r="F19" s="40">
        <v>45</v>
      </c>
      <c r="G19" s="40">
        <v>45</v>
      </c>
    </row>
    <row r="20" spans="1:7" ht="17.100000000000001" customHeight="1" thickBot="1" x14ac:dyDescent="0.25">
      <c r="B20" s="54" t="s">
        <v>144</v>
      </c>
      <c r="C20" s="40">
        <v>15</v>
      </c>
      <c r="D20" s="40">
        <v>13</v>
      </c>
      <c r="E20" s="40">
        <v>11</v>
      </c>
      <c r="F20" s="40">
        <v>15</v>
      </c>
      <c r="G20" s="40">
        <v>21</v>
      </c>
    </row>
    <row r="21" spans="1:7" ht="17.100000000000001" customHeight="1" thickBot="1" x14ac:dyDescent="0.25">
      <c r="B21" s="54" t="s">
        <v>49</v>
      </c>
      <c r="C21" s="40">
        <v>82</v>
      </c>
      <c r="D21" s="40">
        <v>55</v>
      </c>
      <c r="E21" s="40">
        <v>52</v>
      </c>
      <c r="F21" s="40">
        <v>72</v>
      </c>
      <c r="G21" s="40">
        <v>69</v>
      </c>
    </row>
    <row r="22" spans="1:7" ht="17.100000000000001" customHeight="1" thickBot="1" x14ac:dyDescent="0.25">
      <c r="B22" s="54" t="s">
        <v>11</v>
      </c>
      <c r="C22" s="40">
        <v>5</v>
      </c>
      <c r="D22" s="40">
        <v>3</v>
      </c>
      <c r="E22" s="40">
        <v>0</v>
      </c>
      <c r="F22" s="40">
        <v>5</v>
      </c>
      <c r="G22" s="40">
        <v>4</v>
      </c>
    </row>
    <row r="23" spans="1:7" ht="17.100000000000001" customHeight="1" thickBot="1" x14ac:dyDescent="0.25">
      <c r="B23" s="56" t="s">
        <v>22</v>
      </c>
      <c r="C23" s="57">
        <v>1458</v>
      </c>
      <c r="D23" s="57">
        <v>1449</v>
      </c>
      <c r="E23" s="57">
        <v>1199</v>
      </c>
      <c r="F23" s="57">
        <v>1462</v>
      </c>
      <c r="G23" s="57">
        <v>1455</v>
      </c>
    </row>
    <row r="24" spans="1:7" ht="21.75" customHeight="1" x14ac:dyDescent="0.2"/>
    <row r="25" spans="1:7" ht="42" customHeight="1" x14ac:dyDescent="0.2">
      <c r="B25" s="58"/>
      <c r="C25"/>
      <c r="D25"/>
      <c r="E25"/>
      <c r="F25"/>
    </row>
    <row r="26" spans="1:7" ht="14.25" customHeight="1" x14ac:dyDescent="0.2"/>
    <row r="27" spans="1:7" s="59" customFormat="1" ht="39" customHeight="1" x14ac:dyDescent="0.2">
      <c r="A27" s="12"/>
      <c r="C27" s="39" t="s">
        <v>244</v>
      </c>
    </row>
    <row r="28" spans="1:7" ht="17.100000000000001" customHeight="1" thickBot="1" x14ac:dyDescent="0.25">
      <c r="B28" s="54" t="s">
        <v>50</v>
      </c>
      <c r="C28" s="36">
        <f t="shared" ref="C28:C45" si="0">+(G6-C6)/C6</f>
        <v>-3.8277511961722487E-2</v>
      </c>
    </row>
    <row r="29" spans="1:7" ht="17.100000000000001" customHeight="1" thickBot="1" x14ac:dyDescent="0.25">
      <c r="B29" s="54" t="s">
        <v>51</v>
      </c>
      <c r="C29" s="36">
        <f t="shared" si="0"/>
        <v>-0.23333333333333334</v>
      </c>
    </row>
    <row r="30" spans="1:7" ht="17.100000000000001" customHeight="1" thickBot="1" x14ac:dyDescent="0.25">
      <c r="B30" s="54" t="s">
        <v>141</v>
      </c>
      <c r="C30" s="36">
        <f t="shared" si="0"/>
        <v>-0.125</v>
      </c>
    </row>
    <row r="31" spans="1:7" ht="17.100000000000001" customHeight="1" thickBot="1" x14ac:dyDescent="0.25">
      <c r="B31" s="54" t="s">
        <v>45</v>
      </c>
      <c r="C31" s="36">
        <f t="shared" si="0"/>
        <v>-0.1</v>
      </c>
    </row>
    <row r="32" spans="1:7" ht="17.100000000000001" customHeight="1" thickBot="1" x14ac:dyDescent="0.25">
      <c r="B32" s="54" t="s">
        <v>8</v>
      </c>
      <c r="C32" s="36">
        <f t="shared" si="0"/>
        <v>0.77777777777777779</v>
      </c>
    </row>
    <row r="33" spans="2:3" ht="17.100000000000001" customHeight="1" thickBot="1" x14ac:dyDescent="0.25">
      <c r="B33" s="54" t="s">
        <v>9</v>
      </c>
      <c r="C33" s="36">
        <f t="shared" si="0"/>
        <v>0.42857142857142855</v>
      </c>
    </row>
    <row r="34" spans="2:3" ht="17.100000000000001" customHeight="1" thickBot="1" x14ac:dyDescent="0.25">
      <c r="B34" s="54" t="s">
        <v>52</v>
      </c>
      <c r="C34" s="36">
        <f t="shared" si="0"/>
        <v>-0.36363636363636365</v>
      </c>
    </row>
    <row r="35" spans="2:3" ht="17.100000000000001" customHeight="1" thickBot="1" x14ac:dyDescent="0.25">
      <c r="B35" s="54" t="s">
        <v>47</v>
      </c>
      <c r="C35" s="36">
        <f t="shared" si="0"/>
        <v>0.19148936170212766</v>
      </c>
    </row>
    <row r="36" spans="2:3" ht="17.100000000000001" customHeight="1" thickBot="1" x14ac:dyDescent="0.25">
      <c r="B36" s="54" t="s">
        <v>26</v>
      </c>
      <c r="C36" s="36">
        <f t="shared" si="0"/>
        <v>8.461538461538462E-2</v>
      </c>
    </row>
    <row r="37" spans="2:3" ht="17.100000000000001" customHeight="1" thickBot="1" x14ac:dyDescent="0.25">
      <c r="B37" s="54" t="s">
        <v>46</v>
      </c>
      <c r="C37" s="36">
        <f t="shared" si="0"/>
        <v>0.19879518072289157</v>
      </c>
    </row>
    <row r="38" spans="2:3" ht="17.100000000000001" customHeight="1" thickBot="1" x14ac:dyDescent="0.25">
      <c r="B38" s="54" t="s">
        <v>21</v>
      </c>
      <c r="C38" s="36">
        <f t="shared" si="0"/>
        <v>0.5</v>
      </c>
    </row>
    <row r="39" spans="2:3" ht="17.100000000000001" customHeight="1" thickBot="1" x14ac:dyDescent="0.25">
      <c r="B39" s="54" t="s">
        <v>10</v>
      </c>
      <c r="C39" s="36">
        <f t="shared" si="0"/>
        <v>-0.24657534246575341</v>
      </c>
    </row>
    <row r="40" spans="2:3" ht="17.100000000000001" customHeight="1" thickBot="1" x14ac:dyDescent="0.25">
      <c r="B40" s="54" t="s">
        <v>142</v>
      </c>
      <c r="C40" s="36">
        <f t="shared" si="0"/>
        <v>-0.19787985865724381</v>
      </c>
    </row>
    <row r="41" spans="2:3" ht="17.100000000000001" customHeight="1" thickBot="1" x14ac:dyDescent="0.25">
      <c r="B41" s="54" t="s">
        <v>143</v>
      </c>
      <c r="C41" s="36">
        <f t="shared" si="0"/>
        <v>0.55172413793103448</v>
      </c>
    </row>
    <row r="42" spans="2:3" ht="17.100000000000001" customHeight="1" thickBot="1" x14ac:dyDescent="0.25">
      <c r="B42" s="54" t="s">
        <v>144</v>
      </c>
      <c r="C42" s="36">
        <f t="shared" si="0"/>
        <v>0.4</v>
      </c>
    </row>
    <row r="43" spans="2:3" ht="17.100000000000001" customHeight="1" thickBot="1" x14ac:dyDescent="0.25">
      <c r="B43" s="54" t="s">
        <v>49</v>
      </c>
      <c r="C43" s="36">
        <f t="shared" si="0"/>
        <v>-0.15853658536585366</v>
      </c>
    </row>
    <row r="44" spans="2:3" ht="17.100000000000001" customHeight="1" thickBot="1" x14ac:dyDescent="0.25">
      <c r="B44" s="54" t="s">
        <v>11</v>
      </c>
      <c r="C44" s="36">
        <f t="shared" si="0"/>
        <v>-0.2</v>
      </c>
    </row>
    <row r="45" spans="2:3" ht="17.100000000000001" customHeight="1" thickBot="1" x14ac:dyDescent="0.25">
      <c r="B45" s="56" t="s">
        <v>22</v>
      </c>
      <c r="C45" s="62">
        <f t="shared" si="0"/>
        <v>-2.05761316872428E-3</v>
      </c>
    </row>
    <row r="51" spans="2:14" ht="39" customHeight="1" x14ac:dyDescent="0.2">
      <c r="C51" s="38" t="s">
        <v>235</v>
      </c>
      <c r="D51" s="38" t="s">
        <v>239</v>
      </c>
      <c r="E51" s="38" t="s">
        <v>240</v>
      </c>
      <c r="F51" s="60" t="s">
        <v>241</v>
      </c>
      <c r="G51" s="38" t="s">
        <v>243</v>
      </c>
      <c r="L51" s="122">
        <v>45292</v>
      </c>
      <c r="N51" s="119"/>
    </row>
    <row r="52" spans="2:14" ht="15" thickBot="1" x14ac:dyDescent="0.25">
      <c r="B52" s="54" t="s">
        <v>50</v>
      </c>
      <c r="C52" s="102">
        <f>+C6/$L52*100000</f>
        <v>2.3747231288715658</v>
      </c>
      <c r="D52" s="102">
        <f>+D6/$L52*100000</f>
        <v>2.6133316729208618</v>
      </c>
      <c r="E52" s="102">
        <f>+E6/$L52*100000</f>
        <v>2.1020276499580848</v>
      </c>
      <c r="F52" s="102">
        <f>+F6/$L52*100000</f>
        <v>2.3292738823859858</v>
      </c>
      <c r="G52" s="102">
        <f>+G6/$L52*100000</f>
        <v>2.2838246359004053</v>
      </c>
      <c r="L52" s="12">
        <v>8801026</v>
      </c>
    </row>
    <row r="53" spans="2:14" ht="15" thickBot="1" x14ac:dyDescent="0.25">
      <c r="B53" s="54" t="s">
        <v>51</v>
      </c>
      <c r="C53" s="102">
        <f t="shared" ref="C53:F69" si="1">+C7/$L53*100000</f>
        <v>2.2196063750054562</v>
      </c>
      <c r="D53" s="102">
        <f t="shared" si="1"/>
        <v>2.4415670125060021</v>
      </c>
      <c r="E53" s="102">
        <f t="shared" si="1"/>
        <v>1.0358163083358796</v>
      </c>
      <c r="F53" s="102">
        <f t="shared" si="1"/>
        <v>1.997645737504911</v>
      </c>
      <c r="G53" s="102">
        <f t="shared" ref="G53:G69" si="2">+G7/$L53*100000</f>
        <v>1.7016982208375167</v>
      </c>
      <c r="L53" s="12">
        <v>1351591</v>
      </c>
    </row>
    <row r="54" spans="2:14" ht="15" thickBot="1" x14ac:dyDescent="0.25">
      <c r="B54" s="54" t="s">
        <v>141</v>
      </c>
      <c r="C54" s="102">
        <f t="shared" si="1"/>
        <v>1.5847876236010534</v>
      </c>
      <c r="D54" s="102">
        <f t="shared" si="1"/>
        <v>2.2781322089265146</v>
      </c>
      <c r="E54" s="102">
        <f t="shared" si="1"/>
        <v>1.7828860765511851</v>
      </c>
      <c r="F54" s="102">
        <f t="shared" si="1"/>
        <v>2.0800337559763826</v>
      </c>
      <c r="G54" s="102">
        <f t="shared" si="2"/>
        <v>1.3866891706509219</v>
      </c>
      <c r="L54" s="12">
        <v>1009599</v>
      </c>
    </row>
    <row r="55" spans="2:14" ht="15" thickBot="1" x14ac:dyDescent="0.25">
      <c r="B55" s="54" t="s">
        <v>45</v>
      </c>
      <c r="C55" s="102">
        <f t="shared" si="1"/>
        <v>2.4355235726208182</v>
      </c>
      <c r="D55" s="102">
        <f t="shared" si="1"/>
        <v>2.110787096271376</v>
      </c>
      <c r="E55" s="102">
        <f t="shared" si="1"/>
        <v>1.5424982626598513</v>
      </c>
      <c r="F55" s="102">
        <f t="shared" si="1"/>
        <v>0.7306570717862455</v>
      </c>
      <c r="G55" s="102">
        <f t="shared" si="2"/>
        <v>2.1919712153587363</v>
      </c>
      <c r="L55" s="12">
        <v>1231768</v>
      </c>
    </row>
    <row r="56" spans="2:14" ht="15" thickBot="1" x14ac:dyDescent="0.25">
      <c r="B56" s="54" t="s">
        <v>8</v>
      </c>
      <c r="C56" s="102">
        <f t="shared" si="1"/>
        <v>0.80401866395325261</v>
      </c>
      <c r="D56" s="102">
        <f t="shared" si="1"/>
        <v>1.5187019208005881</v>
      </c>
      <c r="E56" s="102">
        <f t="shared" si="1"/>
        <v>1.0273571817180449</v>
      </c>
      <c r="F56" s="102">
        <f t="shared" si="1"/>
        <v>2.1887174740949655</v>
      </c>
      <c r="G56" s="102">
        <f t="shared" si="2"/>
        <v>1.4293665136946712</v>
      </c>
      <c r="L56" s="12">
        <v>2238754</v>
      </c>
    </row>
    <row r="57" spans="2:14" ht="15" thickBot="1" x14ac:dyDescent="0.25">
      <c r="B57" s="54" t="s">
        <v>9</v>
      </c>
      <c r="C57" s="102">
        <f t="shared" si="1"/>
        <v>1.1847318528698436</v>
      </c>
      <c r="D57" s="102">
        <f t="shared" si="1"/>
        <v>1.1847318528698436</v>
      </c>
      <c r="E57" s="102">
        <f t="shared" si="1"/>
        <v>1.0154844453170089</v>
      </c>
      <c r="F57" s="102">
        <f t="shared" si="1"/>
        <v>0.67698963021133918</v>
      </c>
      <c r="G57" s="102">
        <f t="shared" si="2"/>
        <v>1.6924740755283481</v>
      </c>
      <c r="L57" s="12">
        <v>590851</v>
      </c>
    </row>
    <row r="58" spans="2:14" ht="15" thickBot="1" x14ac:dyDescent="0.25">
      <c r="B58" s="54" t="s">
        <v>53</v>
      </c>
      <c r="C58" s="102">
        <f t="shared" si="1"/>
        <v>1.8397094597024186</v>
      </c>
      <c r="D58" s="102">
        <f t="shared" si="1"/>
        <v>1.8397094597024186</v>
      </c>
      <c r="E58" s="102">
        <f t="shared" si="1"/>
        <v>1.5470284092952156</v>
      </c>
      <c r="F58" s="102">
        <f t="shared" si="1"/>
        <v>1.6724631451840168</v>
      </c>
      <c r="G58" s="102">
        <f t="shared" si="2"/>
        <v>1.1707242016288117</v>
      </c>
      <c r="L58" s="12">
        <v>2391682</v>
      </c>
    </row>
    <row r="59" spans="2:14" ht="15" thickBot="1" x14ac:dyDescent="0.25">
      <c r="B59" s="54" t="s">
        <v>47</v>
      </c>
      <c r="C59" s="102">
        <f t="shared" si="1"/>
        <v>2.2333806778357879</v>
      </c>
      <c r="D59" s="102">
        <f t="shared" si="1"/>
        <v>1.9482682508780274</v>
      </c>
      <c r="E59" s="102">
        <f t="shared" si="1"/>
        <v>2.4709743669672544</v>
      </c>
      <c r="F59" s="102">
        <f t="shared" si="1"/>
        <v>2.5660118426198411</v>
      </c>
      <c r="G59" s="102">
        <f t="shared" si="2"/>
        <v>2.6610493182724277</v>
      </c>
      <c r="L59" s="12">
        <v>2104433</v>
      </c>
    </row>
    <row r="60" spans="2:14" ht="15" thickBot="1" x14ac:dyDescent="0.25">
      <c r="B60" s="54" t="s">
        <v>26</v>
      </c>
      <c r="C60" s="102">
        <f t="shared" si="1"/>
        <v>4.867558112091376</v>
      </c>
      <c r="D60" s="102">
        <f t="shared" si="1"/>
        <v>4.3183977097015802</v>
      </c>
      <c r="E60" s="102">
        <f t="shared" si="1"/>
        <v>3.7817182255479156</v>
      </c>
      <c r="F60" s="102">
        <f t="shared" si="1"/>
        <v>4.3558404644099751</v>
      </c>
      <c r="G60" s="102">
        <f t="shared" si="2"/>
        <v>5.279428413883724</v>
      </c>
      <c r="L60" s="12">
        <v>8012231</v>
      </c>
    </row>
    <row r="61" spans="2:14" ht="15" thickBot="1" x14ac:dyDescent="0.25">
      <c r="B61" s="54" t="s">
        <v>204</v>
      </c>
      <c r="C61" s="102">
        <f t="shared" si="1"/>
        <v>3.1207201719780007</v>
      </c>
      <c r="D61" s="102">
        <f t="shared" si="1"/>
        <v>4.0042975700681582</v>
      </c>
      <c r="E61" s="102">
        <f t="shared" si="1"/>
        <v>3.3839134394942176</v>
      </c>
      <c r="F61" s="102">
        <f t="shared" si="1"/>
        <v>3.3087153630610131</v>
      </c>
      <c r="G61" s="102">
        <f t="shared" si="2"/>
        <v>3.7411043025519404</v>
      </c>
      <c r="L61" s="12">
        <v>5319285</v>
      </c>
    </row>
    <row r="62" spans="2:14" ht="15" thickBot="1" x14ac:dyDescent="0.25">
      <c r="B62" s="54" t="s">
        <v>21</v>
      </c>
      <c r="C62" s="102">
        <f t="shared" si="1"/>
        <v>1.3274155882205141</v>
      </c>
      <c r="D62" s="102">
        <f t="shared" si="1"/>
        <v>3.7926159663443255</v>
      </c>
      <c r="E62" s="102">
        <f t="shared" si="1"/>
        <v>2.4652003781238121</v>
      </c>
      <c r="F62" s="102">
        <f t="shared" si="1"/>
        <v>2.0859387814893795</v>
      </c>
      <c r="G62" s="102">
        <f t="shared" si="2"/>
        <v>1.991123382330771</v>
      </c>
      <c r="L62" s="12">
        <v>1054681</v>
      </c>
    </row>
    <row r="63" spans="2:14" ht="15" thickBot="1" x14ac:dyDescent="0.25">
      <c r="B63" s="54" t="s">
        <v>10</v>
      </c>
      <c r="C63" s="102">
        <f t="shared" si="1"/>
        <v>2.697875293855903</v>
      </c>
      <c r="D63" s="102">
        <f t="shared" si="1"/>
        <v>3.0304900561121104</v>
      </c>
      <c r="E63" s="102">
        <f t="shared" si="1"/>
        <v>2.4761321190184318</v>
      </c>
      <c r="F63" s="102">
        <f t="shared" si="1"/>
        <v>2.6239609022434123</v>
      </c>
      <c r="G63" s="102">
        <f t="shared" si="2"/>
        <v>2.032645769343489</v>
      </c>
      <c r="L63" s="12">
        <v>2705833</v>
      </c>
    </row>
    <row r="64" spans="2:14" ht="15" thickBot="1" x14ac:dyDescent="0.25">
      <c r="B64" s="54" t="s">
        <v>142</v>
      </c>
      <c r="C64" s="102">
        <f t="shared" si="1"/>
        <v>4.0375114776607202</v>
      </c>
      <c r="D64" s="102">
        <f t="shared" si="1"/>
        <v>3.0959010270401985</v>
      </c>
      <c r="E64" s="102">
        <f t="shared" si="1"/>
        <v>2.4253602515983124</v>
      </c>
      <c r="F64" s="102">
        <f t="shared" si="1"/>
        <v>4.2515138528017475</v>
      </c>
      <c r="G64" s="102">
        <f t="shared" si="2"/>
        <v>3.2385692771342174</v>
      </c>
      <c r="L64" s="12">
        <v>7009268</v>
      </c>
    </row>
    <row r="65" spans="2:12" ht="15" thickBot="1" x14ac:dyDescent="0.25">
      <c r="B65" s="54" t="s">
        <v>143</v>
      </c>
      <c r="C65" s="102">
        <f t="shared" si="1"/>
        <v>1.8489096533485667</v>
      </c>
      <c r="D65" s="102">
        <f t="shared" si="1"/>
        <v>2.6777312220910279</v>
      </c>
      <c r="E65" s="102">
        <f t="shared" si="1"/>
        <v>2.2951981903637377</v>
      </c>
      <c r="F65" s="102">
        <f t="shared" si="1"/>
        <v>2.8689977379546723</v>
      </c>
      <c r="G65" s="102">
        <f t="shared" si="2"/>
        <v>2.8689977379546723</v>
      </c>
      <c r="L65" s="12">
        <v>1568492</v>
      </c>
    </row>
    <row r="66" spans="2:12" ht="15" thickBot="1" x14ac:dyDescent="0.25">
      <c r="B66" s="54" t="s">
        <v>144</v>
      </c>
      <c r="C66" s="102">
        <f t="shared" si="1"/>
        <v>2.2113032979377385</v>
      </c>
      <c r="D66" s="102">
        <f t="shared" si="1"/>
        <v>1.9164628582127068</v>
      </c>
      <c r="E66" s="102">
        <f t="shared" si="1"/>
        <v>1.6216224184876751</v>
      </c>
      <c r="F66" s="102">
        <f t="shared" si="1"/>
        <v>2.2113032979377385</v>
      </c>
      <c r="G66" s="102">
        <f t="shared" si="2"/>
        <v>3.0958246171128341</v>
      </c>
      <c r="L66" s="12">
        <v>678333</v>
      </c>
    </row>
    <row r="67" spans="2:12" ht="15" thickBot="1" x14ac:dyDescent="0.25">
      <c r="B67" s="54" t="s">
        <v>49</v>
      </c>
      <c r="C67" s="102">
        <f t="shared" si="1"/>
        <v>3.6809529538300767</v>
      </c>
      <c r="D67" s="102">
        <f t="shared" si="1"/>
        <v>2.4689318592762706</v>
      </c>
      <c r="E67" s="102">
        <f t="shared" si="1"/>
        <v>2.3342628487702926</v>
      </c>
      <c r="F67" s="102">
        <f t="shared" si="1"/>
        <v>3.2320562521434817</v>
      </c>
      <c r="G67" s="102">
        <f t="shared" si="2"/>
        <v>3.0973872416375032</v>
      </c>
      <c r="L67" s="12">
        <v>2227684</v>
      </c>
    </row>
    <row r="68" spans="2:12" ht="15" thickBot="1" x14ac:dyDescent="0.25">
      <c r="B68" s="54" t="s">
        <v>11</v>
      </c>
      <c r="C68" s="102">
        <f t="shared" si="1"/>
        <v>1.5423339831700515</v>
      </c>
      <c r="D68" s="102">
        <f t="shared" si="1"/>
        <v>0.92540038990203088</v>
      </c>
      <c r="E68" s="102">
        <f t="shared" si="1"/>
        <v>0</v>
      </c>
      <c r="F68" s="102">
        <f t="shared" si="1"/>
        <v>1.5423339831700515</v>
      </c>
      <c r="G68" s="102">
        <f t="shared" si="2"/>
        <v>1.2338671865360413</v>
      </c>
      <c r="L68" s="12">
        <v>324184</v>
      </c>
    </row>
    <row r="69" spans="2:12" ht="15" thickBot="1" x14ac:dyDescent="0.25">
      <c r="B69" s="56" t="s">
        <v>22</v>
      </c>
      <c r="C69" s="103">
        <f t="shared" si="1"/>
        <v>2.9987847517348678</v>
      </c>
      <c r="D69" s="103">
        <f t="shared" si="1"/>
        <v>2.9802737347488502</v>
      </c>
      <c r="E69" s="103">
        <f t="shared" si="1"/>
        <v>2.4660788184705806</v>
      </c>
      <c r="F69" s="103">
        <f t="shared" si="1"/>
        <v>3.0070118703953201</v>
      </c>
      <c r="G69" s="103">
        <f t="shared" si="2"/>
        <v>2.9926144127395289</v>
      </c>
      <c r="L69" s="12">
        <v>48619695</v>
      </c>
    </row>
    <row r="70" spans="2:12" ht="13.5" thickBot="1" x14ac:dyDescent="0.25">
      <c r="C70" s="102"/>
      <c r="D70" s="102"/>
      <c r="E70" s="102"/>
      <c r="F70" s="102"/>
    </row>
    <row r="71" spans="2:12" ht="13.5" thickBot="1" x14ac:dyDescent="0.25">
      <c r="C71" s="102"/>
      <c r="D71" s="102"/>
      <c r="E71" s="102"/>
      <c r="F71" s="102"/>
      <c r="G71" s="102"/>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sheetPr codeName="Hoja8"/>
  <dimension ref="A1:N74"/>
  <sheetViews>
    <sheetView zoomScaleNormal="100" workbookViewId="0"/>
  </sheetViews>
  <sheetFormatPr baseColWidth="10" defaultColWidth="11.42578125" defaultRowHeight="12.75" x14ac:dyDescent="0.2"/>
  <cols>
    <col min="1" max="1" width="10.42578125" style="12" customWidth="1"/>
    <col min="2" max="2" width="35.42578125" style="12" customWidth="1"/>
    <col min="3" max="10" width="12.42578125" style="12" customWidth="1"/>
    <col min="11" max="11" width="11.85546875" style="12" customWidth="1"/>
    <col min="12" max="12" width="0.42578125" style="12" hidden="1" customWidth="1"/>
    <col min="13" max="13" width="13.5703125" style="12" customWidth="1"/>
    <col min="14" max="14" width="11.5703125" style="12" customWidth="1"/>
    <col min="15" max="15" width="16.140625" style="12" customWidth="1"/>
    <col min="16" max="16" width="13.42578125" style="12" customWidth="1"/>
    <col min="17" max="17" width="11.42578125" style="12" customWidth="1"/>
    <col min="18" max="61" width="12.42578125" style="12" customWidth="1"/>
    <col min="62" max="16384" width="11.42578125" style="12"/>
  </cols>
  <sheetData>
    <row r="1" spans="1:7" ht="15" x14ac:dyDescent="0.2">
      <c r="C1" s="52"/>
      <c r="D1" s="52"/>
    </row>
    <row r="2" spans="1:7" ht="40.5" customHeight="1" x14ac:dyDescent="0.2">
      <c r="B2" s="10"/>
      <c r="C2" s="20"/>
      <c r="D2" s="52"/>
    </row>
    <row r="3" spans="1:7" ht="27.95" customHeight="1" x14ac:dyDescent="0.2">
      <c r="B3" s="53"/>
      <c r="C3" s="11"/>
    </row>
    <row r="5" spans="1:7" ht="39" customHeight="1" x14ac:dyDescent="0.2">
      <c r="C5" s="38" t="s">
        <v>235</v>
      </c>
      <c r="D5" s="38" t="s">
        <v>239</v>
      </c>
      <c r="E5" s="38" t="s">
        <v>240</v>
      </c>
      <c r="F5" s="60" t="s">
        <v>241</v>
      </c>
      <c r="G5" s="38" t="s">
        <v>243</v>
      </c>
    </row>
    <row r="6" spans="1:7" ht="17.100000000000001" customHeight="1" thickBot="1" x14ac:dyDescent="0.25">
      <c r="B6" s="54" t="s">
        <v>50</v>
      </c>
      <c r="C6" s="40">
        <v>52</v>
      </c>
      <c r="D6" s="40">
        <v>61</v>
      </c>
      <c r="E6" s="40">
        <v>43</v>
      </c>
      <c r="F6" s="40">
        <v>34</v>
      </c>
      <c r="G6" s="40">
        <v>10</v>
      </c>
    </row>
    <row r="7" spans="1:7" ht="17.100000000000001" customHeight="1" thickBot="1" x14ac:dyDescent="0.25">
      <c r="B7" s="54" t="s">
        <v>51</v>
      </c>
      <c r="C7" s="40">
        <v>4</v>
      </c>
      <c r="D7" s="40">
        <v>9</v>
      </c>
      <c r="E7" s="40">
        <v>1</v>
      </c>
      <c r="F7" s="40">
        <v>1</v>
      </c>
      <c r="G7" s="40">
        <v>4</v>
      </c>
    </row>
    <row r="8" spans="1:7" ht="17.100000000000001" customHeight="1" thickBot="1" x14ac:dyDescent="0.25">
      <c r="B8" s="54" t="s">
        <v>141</v>
      </c>
      <c r="C8" s="40">
        <v>37</v>
      </c>
      <c r="D8" s="40">
        <v>26</v>
      </c>
      <c r="E8" s="40">
        <v>31</v>
      </c>
      <c r="F8" s="40">
        <v>34</v>
      </c>
      <c r="G8" s="40">
        <v>23</v>
      </c>
    </row>
    <row r="9" spans="1:7" ht="17.100000000000001" customHeight="1" thickBot="1" x14ac:dyDescent="0.25">
      <c r="B9" s="54" t="s">
        <v>45</v>
      </c>
      <c r="C9" s="40">
        <v>3</v>
      </c>
      <c r="D9" s="40">
        <v>1</v>
      </c>
      <c r="E9" s="40">
        <v>0</v>
      </c>
      <c r="F9" s="40">
        <v>148</v>
      </c>
      <c r="G9" s="40">
        <v>9</v>
      </c>
    </row>
    <row r="10" spans="1:7" ht="17.100000000000001" customHeight="1" thickBot="1" x14ac:dyDescent="0.25">
      <c r="B10" s="54" t="s">
        <v>8</v>
      </c>
      <c r="C10" s="40">
        <v>3</v>
      </c>
      <c r="D10" s="40">
        <v>26</v>
      </c>
      <c r="E10" s="40">
        <v>1</v>
      </c>
      <c r="F10" s="40">
        <v>6</v>
      </c>
      <c r="G10" s="40">
        <v>15</v>
      </c>
    </row>
    <row r="11" spans="1:7" ht="17.100000000000001" customHeight="1" thickBot="1" x14ac:dyDescent="0.25">
      <c r="A11" s="67"/>
      <c r="B11" s="54" t="s">
        <v>9</v>
      </c>
      <c r="C11" s="40">
        <v>3</v>
      </c>
      <c r="D11" s="40">
        <v>1</v>
      </c>
      <c r="E11" s="40">
        <v>1</v>
      </c>
      <c r="F11" s="40">
        <v>5</v>
      </c>
      <c r="G11" s="40">
        <v>12</v>
      </c>
    </row>
    <row r="12" spans="1:7" ht="17.100000000000001" customHeight="1" thickBot="1" x14ac:dyDescent="0.25">
      <c r="A12" s="67"/>
      <c r="B12" s="54" t="s">
        <v>52</v>
      </c>
      <c r="C12" s="40">
        <v>25</v>
      </c>
      <c r="D12" s="40">
        <v>20</v>
      </c>
      <c r="E12" s="40">
        <v>18</v>
      </c>
      <c r="F12" s="40">
        <v>25</v>
      </c>
      <c r="G12" s="40">
        <v>16</v>
      </c>
    </row>
    <row r="13" spans="1:7" ht="17.100000000000001" customHeight="1" thickBot="1" x14ac:dyDescent="0.25">
      <c r="A13" s="67"/>
      <c r="B13" s="54" t="s">
        <v>47</v>
      </c>
      <c r="C13" s="40">
        <v>27</v>
      </c>
      <c r="D13" s="40">
        <v>19</v>
      </c>
      <c r="E13" s="40">
        <v>20</v>
      </c>
      <c r="F13" s="40">
        <v>28</v>
      </c>
      <c r="G13" s="40">
        <v>30</v>
      </c>
    </row>
    <row r="14" spans="1:7" ht="17.100000000000001" customHeight="1" thickBot="1" x14ac:dyDescent="0.25">
      <c r="A14" s="67"/>
      <c r="B14" s="54" t="s">
        <v>26</v>
      </c>
      <c r="C14" s="40">
        <v>306</v>
      </c>
      <c r="D14" s="40">
        <v>539</v>
      </c>
      <c r="E14" s="40">
        <v>369</v>
      </c>
      <c r="F14" s="40">
        <v>357</v>
      </c>
      <c r="G14" s="40">
        <v>414</v>
      </c>
    </row>
    <row r="15" spans="1:7" ht="17.100000000000001" customHeight="1" thickBot="1" x14ac:dyDescent="0.25">
      <c r="A15" s="67"/>
      <c r="B15" s="54" t="s">
        <v>46</v>
      </c>
      <c r="C15" s="40">
        <v>76</v>
      </c>
      <c r="D15" s="40">
        <v>58</v>
      </c>
      <c r="E15" s="40">
        <v>62</v>
      </c>
      <c r="F15" s="40">
        <v>87</v>
      </c>
      <c r="G15" s="40">
        <v>64</v>
      </c>
    </row>
    <row r="16" spans="1:7" ht="17.100000000000001" customHeight="1" thickBot="1" x14ac:dyDescent="0.25">
      <c r="B16" s="54" t="s">
        <v>21</v>
      </c>
      <c r="C16" s="40">
        <v>18</v>
      </c>
      <c r="D16" s="40">
        <v>30</v>
      </c>
      <c r="E16" s="40">
        <v>30</v>
      </c>
      <c r="F16" s="40">
        <v>35</v>
      </c>
      <c r="G16" s="40">
        <v>26</v>
      </c>
    </row>
    <row r="17" spans="1:8" ht="17.100000000000001" customHeight="1" thickBot="1" x14ac:dyDescent="0.25">
      <c r="B17" s="54" t="s">
        <v>10</v>
      </c>
      <c r="C17" s="40">
        <v>45</v>
      </c>
      <c r="D17" s="40">
        <v>22</v>
      </c>
      <c r="E17" s="40">
        <v>16</v>
      </c>
      <c r="F17" s="40">
        <v>8</v>
      </c>
      <c r="G17" s="40">
        <v>14</v>
      </c>
    </row>
    <row r="18" spans="1:8" ht="17.100000000000001" customHeight="1" thickBot="1" x14ac:dyDescent="0.25">
      <c r="B18" s="54" t="s">
        <v>142</v>
      </c>
      <c r="C18" s="40">
        <v>71</v>
      </c>
      <c r="D18" s="40">
        <v>57</v>
      </c>
      <c r="E18" s="40">
        <v>31</v>
      </c>
      <c r="F18" s="40">
        <v>34</v>
      </c>
      <c r="G18" s="40">
        <v>50</v>
      </c>
    </row>
    <row r="19" spans="1:8" ht="17.100000000000001" customHeight="1" thickBot="1" x14ac:dyDescent="0.25">
      <c r="B19" s="54" t="s">
        <v>143</v>
      </c>
      <c r="C19" s="40">
        <v>11</v>
      </c>
      <c r="D19" s="40">
        <v>19</v>
      </c>
      <c r="E19" s="40">
        <v>6</v>
      </c>
      <c r="F19" s="40">
        <v>7</v>
      </c>
      <c r="G19" s="40">
        <v>11</v>
      </c>
    </row>
    <row r="20" spans="1:8" ht="17.100000000000001" customHeight="1" thickBot="1" x14ac:dyDescent="0.25">
      <c r="B20" s="54" t="s">
        <v>144</v>
      </c>
      <c r="C20" s="40">
        <v>9</v>
      </c>
      <c r="D20" s="40">
        <v>8</v>
      </c>
      <c r="E20" s="40">
        <v>10</v>
      </c>
      <c r="F20" s="40">
        <v>7</v>
      </c>
      <c r="G20" s="40">
        <v>3</v>
      </c>
    </row>
    <row r="21" spans="1:8" ht="17.100000000000001" customHeight="1" thickBot="1" x14ac:dyDescent="0.25">
      <c r="B21" s="54" t="s">
        <v>49</v>
      </c>
      <c r="C21" s="40">
        <v>6</v>
      </c>
      <c r="D21" s="40">
        <v>6</v>
      </c>
      <c r="E21" s="40">
        <v>1</v>
      </c>
      <c r="F21" s="40">
        <v>26</v>
      </c>
      <c r="G21" s="40">
        <v>22</v>
      </c>
    </row>
    <row r="22" spans="1:8" ht="17.100000000000001" customHeight="1" thickBot="1" x14ac:dyDescent="0.25">
      <c r="B22" s="54" t="s">
        <v>11</v>
      </c>
      <c r="C22" s="40">
        <v>2</v>
      </c>
      <c r="D22" s="40">
        <v>1</v>
      </c>
      <c r="E22" s="40">
        <v>3</v>
      </c>
      <c r="F22" s="40">
        <v>0</v>
      </c>
      <c r="G22" s="40">
        <v>6</v>
      </c>
    </row>
    <row r="23" spans="1:8" ht="17.100000000000001" customHeight="1" thickBot="1" x14ac:dyDescent="0.25">
      <c r="B23" s="56" t="s">
        <v>22</v>
      </c>
      <c r="C23" s="57">
        <v>698</v>
      </c>
      <c r="D23" s="57">
        <v>903</v>
      </c>
      <c r="E23" s="57">
        <v>643</v>
      </c>
      <c r="F23" s="57">
        <v>842</v>
      </c>
      <c r="G23" s="57">
        <v>729</v>
      </c>
    </row>
    <row r="24" spans="1:8" ht="33" customHeight="1" x14ac:dyDescent="0.2">
      <c r="C24" s="18"/>
      <c r="G24" s="18"/>
      <c r="H24" s="13"/>
    </row>
    <row r="25" spans="1:8" ht="30.75" customHeight="1" x14ac:dyDescent="0.2">
      <c r="B25" s="58"/>
      <c r="C25" s="58"/>
      <c r="D25" s="58"/>
      <c r="E25" s="58"/>
      <c r="F25" s="63"/>
      <c r="G25" s="63"/>
    </row>
    <row r="26" spans="1:8" ht="15.75" customHeight="1" x14ac:dyDescent="0.2"/>
    <row r="27" spans="1:8" s="59" customFormat="1" ht="39" customHeight="1" x14ac:dyDescent="0.2">
      <c r="A27" s="12"/>
      <c r="C27" s="39" t="s">
        <v>243</v>
      </c>
    </row>
    <row r="28" spans="1:8" ht="17.100000000000001" customHeight="1" thickBot="1" x14ac:dyDescent="0.25">
      <c r="B28" s="54" t="s">
        <v>50</v>
      </c>
      <c r="C28" s="36">
        <f>+IF(C6&gt;0,(G6-C6)/C6,"-")</f>
        <v>-0.80769230769230771</v>
      </c>
    </row>
    <row r="29" spans="1:8" ht="17.100000000000001" customHeight="1" thickBot="1" x14ac:dyDescent="0.25">
      <c r="B29" s="54" t="s">
        <v>51</v>
      </c>
      <c r="C29" s="36">
        <f t="shared" ref="C29:C44" si="0">+IF(C7&gt;0,(G7-C7)/C7,"-")</f>
        <v>0</v>
      </c>
    </row>
    <row r="30" spans="1:8" ht="17.100000000000001" customHeight="1" thickBot="1" x14ac:dyDescent="0.25">
      <c r="B30" s="54" t="s">
        <v>141</v>
      </c>
      <c r="C30" s="36">
        <f t="shared" si="0"/>
        <v>-0.3783783783783784</v>
      </c>
    </row>
    <row r="31" spans="1:8" ht="17.100000000000001" customHeight="1" thickBot="1" x14ac:dyDescent="0.25">
      <c r="B31" s="54" t="s">
        <v>45</v>
      </c>
      <c r="C31" s="36">
        <f t="shared" si="0"/>
        <v>2</v>
      </c>
    </row>
    <row r="32" spans="1:8" ht="17.100000000000001" customHeight="1" thickBot="1" x14ac:dyDescent="0.25">
      <c r="B32" s="54" t="s">
        <v>8</v>
      </c>
      <c r="C32" s="36">
        <f t="shared" si="0"/>
        <v>4</v>
      </c>
    </row>
    <row r="33" spans="2:7" ht="17.100000000000001" customHeight="1" thickBot="1" x14ac:dyDescent="0.25">
      <c r="B33" s="54" t="s">
        <v>9</v>
      </c>
      <c r="C33" s="36">
        <f t="shared" si="0"/>
        <v>3</v>
      </c>
    </row>
    <row r="34" spans="2:7" ht="17.100000000000001" customHeight="1" thickBot="1" x14ac:dyDescent="0.25">
      <c r="B34" s="54" t="s">
        <v>52</v>
      </c>
      <c r="C34" s="36">
        <f t="shared" si="0"/>
        <v>-0.36</v>
      </c>
    </row>
    <row r="35" spans="2:7" ht="17.100000000000001" customHeight="1" thickBot="1" x14ac:dyDescent="0.25">
      <c r="B35" s="54" t="s">
        <v>47</v>
      </c>
      <c r="C35" s="36">
        <f t="shared" si="0"/>
        <v>0.1111111111111111</v>
      </c>
    </row>
    <row r="36" spans="2:7" ht="17.100000000000001" customHeight="1" thickBot="1" x14ac:dyDescent="0.25">
      <c r="B36" s="54" t="s">
        <v>26</v>
      </c>
      <c r="C36" s="36">
        <f t="shared" si="0"/>
        <v>0.35294117647058826</v>
      </c>
    </row>
    <row r="37" spans="2:7" ht="17.100000000000001" customHeight="1" thickBot="1" x14ac:dyDescent="0.25">
      <c r="B37" s="54" t="s">
        <v>46</v>
      </c>
      <c r="C37" s="36">
        <f t="shared" si="0"/>
        <v>-0.15789473684210525</v>
      </c>
    </row>
    <row r="38" spans="2:7" ht="17.100000000000001" customHeight="1" thickBot="1" x14ac:dyDescent="0.25">
      <c r="B38" s="54" t="s">
        <v>21</v>
      </c>
      <c r="C38" s="36">
        <f t="shared" si="0"/>
        <v>0.44444444444444442</v>
      </c>
    </row>
    <row r="39" spans="2:7" ht="17.100000000000001" customHeight="1" thickBot="1" x14ac:dyDescent="0.25">
      <c r="B39" s="54" t="s">
        <v>10</v>
      </c>
      <c r="C39" s="36">
        <f t="shared" si="0"/>
        <v>-0.68888888888888888</v>
      </c>
    </row>
    <row r="40" spans="2:7" ht="17.100000000000001" customHeight="1" thickBot="1" x14ac:dyDescent="0.25">
      <c r="B40" s="54" t="s">
        <v>142</v>
      </c>
      <c r="C40" s="36">
        <f t="shared" si="0"/>
        <v>-0.29577464788732394</v>
      </c>
    </row>
    <row r="41" spans="2:7" ht="17.100000000000001" customHeight="1" thickBot="1" x14ac:dyDescent="0.25">
      <c r="B41" s="54" t="s">
        <v>143</v>
      </c>
      <c r="C41" s="36">
        <f t="shared" si="0"/>
        <v>0</v>
      </c>
    </row>
    <row r="42" spans="2:7" ht="17.100000000000001" customHeight="1" thickBot="1" x14ac:dyDescent="0.25">
      <c r="B42" s="54" t="s">
        <v>144</v>
      </c>
      <c r="C42" s="36">
        <f t="shared" si="0"/>
        <v>-0.66666666666666663</v>
      </c>
    </row>
    <row r="43" spans="2:7" ht="17.100000000000001" customHeight="1" thickBot="1" x14ac:dyDescent="0.25">
      <c r="B43" s="54" t="s">
        <v>49</v>
      </c>
      <c r="C43" s="36">
        <f t="shared" si="0"/>
        <v>2.6666666666666665</v>
      </c>
    </row>
    <row r="44" spans="2:7" ht="17.100000000000001" customHeight="1" thickBot="1" x14ac:dyDescent="0.25">
      <c r="B44" s="54" t="s">
        <v>11</v>
      </c>
      <c r="C44" s="36">
        <f t="shared" si="0"/>
        <v>2</v>
      </c>
    </row>
    <row r="45" spans="2:7" ht="17.100000000000001" customHeight="1" thickBot="1" x14ac:dyDescent="0.25">
      <c r="B45" s="56" t="s">
        <v>22</v>
      </c>
      <c r="C45" s="64">
        <f t="shared" ref="C45" si="1">+(G23-C23)/C23</f>
        <v>4.4412607449856735E-2</v>
      </c>
    </row>
    <row r="47" spans="2:7" x14ac:dyDescent="0.2">
      <c r="B47" s="66" t="s">
        <v>117</v>
      </c>
      <c r="C47" s="66"/>
      <c r="D47" s="66"/>
      <c r="E47" s="66"/>
      <c r="F47" s="66"/>
      <c r="G47" s="66"/>
    </row>
    <row r="48" spans="2:7" x14ac:dyDescent="0.2">
      <c r="B48" s="66" t="s">
        <v>119</v>
      </c>
      <c r="C48" s="66"/>
      <c r="D48" s="66"/>
      <c r="E48" s="66"/>
      <c r="F48" s="66"/>
      <c r="G48" s="66"/>
    </row>
    <row r="53" spans="2:14" ht="39" customHeight="1" x14ac:dyDescent="0.2">
      <c r="C53" s="38" t="s">
        <v>235</v>
      </c>
      <c r="D53" s="38" t="s">
        <v>239</v>
      </c>
      <c r="E53" s="38" t="s">
        <v>240</v>
      </c>
      <c r="F53" s="60" t="s">
        <v>241</v>
      </c>
      <c r="G53" s="38" t="s">
        <v>243</v>
      </c>
      <c r="K53" s="111"/>
      <c r="L53" s="122">
        <v>45292</v>
      </c>
      <c r="N53" s="119"/>
    </row>
    <row r="54" spans="2:14" ht="15" thickBot="1" x14ac:dyDescent="0.25">
      <c r="B54" s="54" t="s">
        <v>50</v>
      </c>
      <c r="C54" s="102">
        <f t="shared" ref="C54:G63" si="2">+C6/$L54*100000</f>
        <v>0.59084020431254269</v>
      </c>
      <c r="D54" s="102">
        <f t="shared" si="2"/>
        <v>0.69310100890509807</v>
      </c>
      <c r="E54" s="102">
        <f t="shared" si="2"/>
        <v>0.48857939971998721</v>
      </c>
      <c r="F54" s="102">
        <f t="shared" si="2"/>
        <v>0.38631859512743177</v>
      </c>
      <c r="G54" s="102">
        <f t="shared" si="2"/>
        <v>0.11362311621395051</v>
      </c>
      <c r="K54" s="110"/>
      <c r="L54" s="12">
        <v>8801026</v>
      </c>
    </row>
    <row r="55" spans="2:14" ht="15" thickBot="1" x14ac:dyDescent="0.25">
      <c r="B55" s="54" t="s">
        <v>51</v>
      </c>
      <c r="C55" s="102">
        <f t="shared" si="2"/>
        <v>0.29594751666739416</v>
      </c>
      <c r="D55" s="102">
        <f t="shared" si="2"/>
        <v>0.66588191250163697</v>
      </c>
      <c r="E55" s="102">
        <f t="shared" si="2"/>
        <v>7.398687916684854E-2</v>
      </c>
      <c r="F55" s="102">
        <f t="shared" si="2"/>
        <v>7.398687916684854E-2</v>
      </c>
      <c r="G55" s="102">
        <f t="shared" si="2"/>
        <v>0.29594751666739416</v>
      </c>
      <c r="K55" s="110"/>
      <c r="L55" s="12">
        <v>1351591</v>
      </c>
    </row>
    <row r="56" spans="2:14" ht="15" thickBot="1" x14ac:dyDescent="0.25">
      <c r="B56" s="54" t="s">
        <v>141</v>
      </c>
      <c r="C56" s="102">
        <f t="shared" si="2"/>
        <v>3.6648213795774365</v>
      </c>
      <c r="D56" s="102">
        <f t="shared" si="2"/>
        <v>2.5752798883517118</v>
      </c>
      <c r="E56" s="102">
        <f t="shared" si="2"/>
        <v>3.0705260207270411</v>
      </c>
      <c r="F56" s="102">
        <f t="shared" si="2"/>
        <v>3.3676737001522388</v>
      </c>
      <c r="G56" s="102">
        <f t="shared" si="2"/>
        <v>2.2781322089265146</v>
      </c>
      <c r="K56" s="110"/>
      <c r="L56" s="12">
        <v>1009599</v>
      </c>
    </row>
    <row r="57" spans="2:14" ht="15" thickBot="1" x14ac:dyDescent="0.25">
      <c r="B57" s="54" t="s">
        <v>45</v>
      </c>
      <c r="C57" s="102">
        <f t="shared" si="2"/>
        <v>0.24355235726208183</v>
      </c>
      <c r="D57" s="102">
        <f t="shared" si="2"/>
        <v>8.1184119087360604E-2</v>
      </c>
      <c r="E57" s="102">
        <f t="shared" si="2"/>
        <v>0</v>
      </c>
      <c r="F57" s="102">
        <f t="shared" si="2"/>
        <v>12.015249624929371</v>
      </c>
      <c r="G57" s="102">
        <f t="shared" si="2"/>
        <v>0.7306570717862455</v>
      </c>
      <c r="K57" s="110"/>
      <c r="L57" s="12">
        <v>1231768</v>
      </c>
    </row>
    <row r="58" spans="2:14" ht="15" thickBot="1" x14ac:dyDescent="0.25">
      <c r="B58" s="54" t="s">
        <v>8</v>
      </c>
      <c r="C58" s="102">
        <f t="shared" si="2"/>
        <v>0.13400311065887544</v>
      </c>
      <c r="D58" s="102">
        <f t="shared" si="2"/>
        <v>1.1613602923769204</v>
      </c>
      <c r="E58" s="102">
        <f t="shared" si="2"/>
        <v>4.4667703552958474E-2</v>
      </c>
      <c r="F58" s="102">
        <f t="shared" si="2"/>
        <v>0.26800622131775087</v>
      </c>
      <c r="G58" s="102">
        <f t="shared" si="2"/>
        <v>0.67001555329437712</v>
      </c>
      <c r="K58" s="110"/>
      <c r="L58" s="12">
        <v>2238754</v>
      </c>
    </row>
    <row r="59" spans="2:14" ht="15" thickBot="1" x14ac:dyDescent="0.25">
      <c r="B59" s="54" t="s">
        <v>9</v>
      </c>
      <c r="C59" s="102">
        <f t="shared" si="2"/>
        <v>0.50774222265850444</v>
      </c>
      <c r="D59" s="102">
        <f t="shared" si="2"/>
        <v>0.16924740755283479</v>
      </c>
      <c r="E59" s="102">
        <f t="shared" si="2"/>
        <v>0.16924740755283479</v>
      </c>
      <c r="F59" s="102">
        <f t="shared" si="2"/>
        <v>0.84623703776417403</v>
      </c>
      <c r="G59" s="102">
        <f t="shared" si="2"/>
        <v>2.0309688906340178</v>
      </c>
      <c r="K59" s="110"/>
      <c r="L59" s="12">
        <v>590851</v>
      </c>
    </row>
    <row r="60" spans="2:14" ht="15" thickBot="1" x14ac:dyDescent="0.25">
      <c r="B60" s="54" t="s">
        <v>53</v>
      </c>
      <c r="C60" s="102">
        <f t="shared" si="2"/>
        <v>1.0452894657400105</v>
      </c>
      <c r="D60" s="102">
        <f t="shared" si="2"/>
        <v>0.83623157259200842</v>
      </c>
      <c r="E60" s="102">
        <f t="shared" si="2"/>
        <v>0.75260841533280765</v>
      </c>
      <c r="F60" s="102">
        <f t="shared" si="2"/>
        <v>1.0452894657400105</v>
      </c>
      <c r="G60" s="102">
        <f t="shared" si="2"/>
        <v>0.66898525807360676</v>
      </c>
      <c r="K60" s="110"/>
      <c r="L60" s="12">
        <v>2391682</v>
      </c>
    </row>
    <row r="61" spans="2:14" ht="15" thickBot="1" x14ac:dyDescent="0.25">
      <c r="B61" s="54" t="s">
        <v>47</v>
      </c>
      <c r="C61" s="102">
        <f t="shared" si="2"/>
        <v>1.2830059213099205</v>
      </c>
      <c r="D61" s="102">
        <f t="shared" si="2"/>
        <v>0.90285601869957377</v>
      </c>
      <c r="E61" s="102">
        <f t="shared" si="2"/>
        <v>0.95037475652586711</v>
      </c>
      <c r="F61" s="102">
        <f t="shared" si="2"/>
        <v>1.3305246591362139</v>
      </c>
      <c r="G61" s="102">
        <f t="shared" si="2"/>
        <v>1.4255621347888006</v>
      </c>
      <c r="K61" s="110"/>
      <c r="L61" s="12">
        <v>2104433</v>
      </c>
    </row>
    <row r="62" spans="2:14" ht="15" thickBot="1" x14ac:dyDescent="0.25">
      <c r="B62" s="54" t="s">
        <v>26</v>
      </c>
      <c r="C62" s="102">
        <f t="shared" si="2"/>
        <v>3.8191609802563109</v>
      </c>
      <c r="D62" s="102">
        <f t="shared" si="2"/>
        <v>6.7272149292750054</v>
      </c>
      <c r="E62" s="102">
        <f t="shared" si="2"/>
        <v>4.6054588291326102</v>
      </c>
      <c r="F62" s="102">
        <f t="shared" si="2"/>
        <v>4.4556878102990289</v>
      </c>
      <c r="G62" s="102">
        <f t="shared" si="2"/>
        <v>5.1671001497585385</v>
      </c>
      <c r="K62" s="110"/>
      <c r="L62" s="12">
        <v>8012231</v>
      </c>
    </row>
    <row r="63" spans="2:14" ht="15" thickBot="1" x14ac:dyDescent="0.25">
      <c r="B63" s="54" t="s">
        <v>204</v>
      </c>
      <c r="C63" s="102">
        <f t="shared" si="2"/>
        <v>1.4287634522308919</v>
      </c>
      <c r="D63" s="102">
        <f t="shared" si="2"/>
        <v>1.0903721082814701</v>
      </c>
      <c r="E63" s="102">
        <f t="shared" si="2"/>
        <v>1.1655701847146749</v>
      </c>
      <c r="F63" s="102">
        <f t="shared" si="2"/>
        <v>1.6355581624222053</v>
      </c>
      <c r="G63" s="102">
        <f t="shared" si="2"/>
        <v>1.2031692229312774</v>
      </c>
      <c r="K63" s="110"/>
      <c r="L63" s="12">
        <v>5319285</v>
      </c>
    </row>
    <row r="64" spans="2:14" ht="15" thickBot="1" x14ac:dyDescent="0.25">
      <c r="B64" s="54" t="s">
        <v>21</v>
      </c>
      <c r="C64" s="102">
        <f t="shared" ref="C64:G71" si="3">+C16/$L64*100000</f>
        <v>1.7066771848549467</v>
      </c>
      <c r="D64" s="102">
        <f t="shared" si="3"/>
        <v>2.8444619747582442</v>
      </c>
      <c r="E64" s="102">
        <f t="shared" si="3"/>
        <v>2.8444619747582442</v>
      </c>
      <c r="F64" s="102">
        <f t="shared" si="3"/>
        <v>3.3185389705512849</v>
      </c>
      <c r="G64" s="102">
        <f t="shared" si="3"/>
        <v>2.4652003781238121</v>
      </c>
      <c r="K64" s="110"/>
      <c r="L64" s="12">
        <v>1054681</v>
      </c>
    </row>
    <row r="65" spans="2:12" ht="15" thickBot="1" x14ac:dyDescent="0.25">
      <c r="B65" s="54" t="s">
        <v>10</v>
      </c>
      <c r="C65" s="102">
        <f t="shared" si="3"/>
        <v>1.6630738112810362</v>
      </c>
      <c r="D65" s="102">
        <f t="shared" si="3"/>
        <v>0.8130583077373954</v>
      </c>
      <c r="E65" s="102">
        <f t="shared" si="3"/>
        <v>0.59131513289992399</v>
      </c>
      <c r="F65" s="102">
        <f t="shared" si="3"/>
        <v>0.29565756644996199</v>
      </c>
      <c r="G65" s="102">
        <f t="shared" si="3"/>
        <v>0.51740074128743352</v>
      </c>
      <c r="K65" s="110"/>
      <c r="L65" s="12">
        <v>2705833</v>
      </c>
    </row>
    <row r="66" spans="2:12" ht="15" thickBot="1" x14ac:dyDescent="0.25">
      <c r="B66" s="54" t="s">
        <v>142</v>
      </c>
      <c r="C66" s="102">
        <f t="shared" si="3"/>
        <v>1.0129445756675304</v>
      </c>
      <c r="D66" s="102">
        <f t="shared" si="3"/>
        <v>0.81320902553590479</v>
      </c>
      <c r="E66" s="102">
        <f t="shared" si="3"/>
        <v>0.442271575291457</v>
      </c>
      <c r="F66" s="102">
        <f t="shared" si="3"/>
        <v>0.48507205031966244</v>
      </c>
      <c r="G66" s="102">
        <f t="shared" si="3"/>
        <v>0.71334125047009189</v>
      </c>
      <c r="K66" s="110"/>
      <c r="L66" s="12">
        <v>7009268</v>
      </c>
    </row>
    <row r="67" spans="2:12" ht="15" thickBot="1" x14ac:dyDescent="0.25">
      <c r="B67" s="54" t="s">
        <v>143</v>
      </c>
      <c r="C67" s="102">
        <f t="shared" si="3"/>
        <v>0.70131055816669774</v>
      </c>
      <c r="D67" s="102">
        <f t="shared" si="3"/>
        <v>1.2113546004697504</v>
      </c>
      <c r="E67" s="102">
        <f t="shared" si="3"/>
        <v>0.38253303172728964</v>
      </c>
      <c r="F67" s="102">
        <f t="shared" si="3"/>
        <v>0.44628853701517124</v>
      </c>
      <c r="G67" s="102">
        <f t="shared" si="3"/>
        <v>0.70131055816669774</v>
      </c>
      <c r="K67" s="110"/>
      <c r="L67" s="12">
        <v>1568492</v>
      </c>
    </row>
    <row r="68" spans="2:12" ht="15" thickBot="1" x14ac:dyDescent="0.25">
      <c r="B68" s="54" t="s">
        <v>144</v>
      </c>
      <c r="C68" s="102">
        <f t="shared" si="3"/>
        <v>1.3267819787626431</v>
      </c>
      <c r="D68" s="102">
        <f t="shared" si="3"/>
        <v>1.1793617589001271</v>
      </c>
      <c r="E68" s="102">
        <f t="shared" si="3"/>
        <v>1.474202198625159</v>
      </c>
      <c r="F68" s="102">
        <f t="shared" si="3"/>
        <v>1.0319415390376114</v>
      </c>
      <c r="G68" s="102">
        <f t="shared" si="3"/>
        <v>0.44226065958754773</v>
      </c>
      <c r="K68" s="110"/>
      <c r="L68" s="12">
        <v>678333</v>
      </c>
    </row>
    <row r="69" spans="2:12" ht="15" thickBot="1" x14ac:dyDescent="0.25">
      <c r="B69" s="54" t="s">
        <v>49</v>
      </c>
      <c r="C69" s="102">
        <f t="shared" si="3"/>
        <v>0.26933802101195681</v>
      </c>
      <c r="D69" s="102">
        <f t="shared" si="3"/>
        <v>0.26933802101195681</v>
      </c>
      <c r="E69" s="102">
        <f t="shared" si="3"/>
        <v>4.4889670168659468E-2</v>
      </c>
      <c r="F69" s="102">
        <f t="shared" si="3"/>
        <v>1.1671314243851463</v>
      </c>
      <c r="G69" s="102">
        <f t="shared" si="3"/>
        <v>0.98757274371050829</v>
      </c>
      <c r="K69" s="110"/>
      <c r="L69" s="12">
        <v>2227684</v>
      </c>
    </row>
    <row r="70" spans="2:12" ht="15" thickBot="1" x14ac:dyDescent="0.25">
      <c r="B70" s="54" t="s">
        <v>11</v>
      </c>
      <c r="C70" s="102">
        <f t="shared" si="3"/>
        <v>0.61693359326802066</v>
      </c>
      <c r="D70" s="102">
        <f t="shared" si="3"/>
        <v>0.30846679663401033</v>
      </c>
      <c r="E70" s="102">
        <f t="shared" si="3"/>
        <v>0.92540038990203088</v>
      </c>
      <c r="F70" s="102">
        <f t="shared" si="3"/>
        <v>0</v>
      </c>
      <c r="G70" s="102">
        <f t="shared" si="3"/>
        <v>1.8508007798040618</v>
      </c>
      <c r="K70" s="110"/>
      <c r="L70" s="12">
        <v>324184</v>
      </c>
    </row>
    <row r="71" spans="2:12" ht="15" thickBot="1" x14ac:dyDescent="0.25">
      <c r="B71" s="56" t="s">
        <v>22</v>
      </c>
      <c r="C71" s="103">
        <f t="shared" si="3"/>
        <v>1.4356322062489284</v>
      </c>
      <c r="D71" s="103">
        <f t="shared" si="3"/>
        <v>1.8572720375971095</v>
      </c>
      <c r="E71" s="103">
        <f t="shared" si="3"/>
        <v>1.3225093246677093</v>
      </c>
      <c r="F71" s="103">
        <f t="shared" si="3"/>
        <v>1.7318084780252117</v>
      </c>
      <c r="G71" s="103">
        <f t="shared" si="3"/>
        <v>1.4993923758674339</v>
      </c>
      <c r="K71" s="110"/>
      <c r="L71" s="12">
        <v>48619695</v>
      </c>
    </row>
    <row r="72" spans="2:12" ht="13.5" thickBot="1" x14ac:dyDescent="0.25">
      <c r="C72" s="102"/>
      <c r="D72" s="102"/>
      <c r="E72" s="102"/>
      <c r="F72" s="102"/>
      <c r="G72" s="102"/>
    </row>
    <row r="73" spans="2:12" ht="13.5" thickBot="1" x14ac:dyDescent="0.25">
      <c r="C73" s="102"/>
      <c r="D73" s="102"/>
      <c r="E73" s="102"/>
      <c r="F73" s="102"/>
      <c r="G73" s="102"/>
    </row>
    <row r="74" spans="2:12"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Q74"/>
  <sheetViews>
    <sheetView zoomScaleNormal="100" workbookViewId="0"/>
  </sheetViews>
  <sheetFormatPr baseColWidth="10" defaultColWidth="11.42578125" defaultRowHeight="12.75" x14ac:dyDescent="0.2"/>
  <cols>
    <col min="1" max="1" width="10.42578125" style="12" customWidth="1"/>
    <col min="2" max="2" width="35.42578125" style="12" customWidth="1"/>
    <col min="3" max="11" width="12.42578125" style="12" customWidth="1"/>
    <col min="12" max="12" width="12.42578125" style="12" hidden="1" customWidth="1"/>
    <col min="13" max="13" width="12.42578125" style="12" customWidth="1"/>
    <col min="14" max="14" width="11.85546875" style="12" customWidth="1"/>
    <col min="15" max="16" width="13.85546875" style="12" hidden="1" customWidth="1"/>
    <col min="17" max="17" width="13" style="12" hidden="1" customWidth="1"/>
    <col min="18" max="62" width="12.42578125" style="12" customWidth="1"/>
    <col min="63" max="16384" width="11.42578125" style="12"/>
  </cols>
  <sheetData>
    <row r="1" spans="1:7" ht="15" x14ac:dyDescent="0.2">
      <c r="C1" s="52"/>
      <c r="D1" s="52"/>
    </row>
    <row r="2" spans="1:7" ht="58.5" customHeight="1" x14ac:dyDescent="0.2">
      <c r="B2" s="10"/>
      <c r="C2" s="20"/>
      <c r="D2" s="52"/>
    </row>
    <row r="3" spans="1:7" ht="27.95" customHeight="1" x14ac:dyDescent="0.2">
      <c r="B3" s="53"/>
      <c r="C3" s="11"/>
    </row>
    <row r="4" spans="1:7" ht="41.25" customHeight="1" x14ac:dyDescent="0.2"/>
    <row r="5" spans="1:7" ht="39" customHeight="1" x14ac:dyDescent="0.2">
      <c r="C5" s="38" t="s">
        <v>235</v>
      </c>
      <c r="D5" s="38" t="s">
        <v>239</v>
      </c>
      <c r="E5" s="38" t="s">
        <v>240</v>
      </c>
      <c r="F5" s="60" t="s">
        <v>241</v>
      </c>
      <c r="G5" s="38" t="s">
        <v>243</v>
      </c>
    </row>
    <row r="6" spans="1:7" ht="17.100000000000001" customHeight="1" thickBot="1" x14ac:dyDescent="0.25">
      <c r="B6" s="54" t="s">
        <v>50</v>
      </c>
      <c r="C6" s="40">
        <v>1659</v>
      </c>
      <c r="D6" s="40">
        <v>2227</v>
      </c>
      <c r="E6" s="40">
        <v>1735</v>
      </c>
      <c r="F6" s="40">
        <v>2151</v>
      </c>
      <c r="G6" s="40">
        <v>2338</v>
      </c>
    </row>
    <row r="7" spans="1:7" ht="17.100000000000001" customHeight="1" thickBot="1" x14ac:dyDescent="0.25">
      <c r="B7" s="54" t="s">
        <v>51</v>
      </c>
      <c r="C7" s="40">
        <v>216</v>
      </c>
      <c r="D7" s="40">
        <v>245</v>
      </c>
      <c r="E7" s="40">
        <v>182</v>
      </c>
      <c r="F7" s="40">
        <v>254</v>
      </c>
      <c r="G7" s="40">
        <v>264</v>
      </c>
    </row>
    <row r="8" spans="1:7" ht="17.100000000000001" customHeight="1" thickBot="1" x14ac:dyDescent="0.25">
      <c r="B8" s="54" t="s">
        <v>141</v>
      </c>
      <c r="C8" s="40">
        <v>159</v>
      </c>
      <c r="D8" s="40">
        <v>159</v>
      </c>
      <c r="E8" s="40">
        <v>159</v>
      </c>
      <c r="F8" s="40">
        <v>238</v>
      </c>
      <c r="G8" s="40">
        <v>226</v>
      </c>
    </row>
    <row r="9" spans="1:7" ht="17.100000000000001" customHeight="1" thickBot="1" x14ac:dyDescent="0.25">
      <c r="B9" s="54" t="s">
        <v>45</v>
      </c>
      <c r="C9" s="40">
        <v>271</v>
      </c>
      <c r="D9" s="40">
        <v>356</v>
      </c>
      <c r="E9" s="40">
        <v>266</v>
      </c>
      <c r="F9" s="40">
        <v>219</v>
      </c>
      <c r="G9" s="40">
        <v>382</v>
      </c>
    </row>
    <row r="10" spans="1:7" ht="17.100000000000001" customHeight="1" thickBot="1" x14ac:dyDescent="0.25">
      <c r="B10" s="54" t="s">
        <v>8</v>
      </c>
      <c r="C10" s="40">
        <v>587</v>
      </c>
      <c r="D10" s="40">
        <v>652</v>
      </c>
      <c r="E10" s="40">
        <v>745</v>
      </c>
      <c r="F10" s="40">
        <v>924</v>
      </c>
      <c r="G10" s="40">
        <v>975</v>
      </c>
    </row>
    <row r="11" spans="1:7" ht="17.100000000000001" customHeight="1" thickBot="1" x14ac:dyDescent="0.25">
      <c r="A11" s="67"/>
      <c r="B11" s="54" t="s">
        <v>9</v>
      </c>
      <c r="C11" s="40">
        <v>84</v>
      </c>
      <c r="D11" s="40">
        <v>122</v>
      </c>
      <c r="E11" s="40">
        <v>76</v>
      </c>
      <c r="F11" s="40">
        <v>91</v>
      </c>
      <c r="G11" s="40">
        <v>87</v>
      </c>
    </row>
    <row r="12" spans="1:7" ht="17.100000000000001" customHeight="1" thickBot="1" x14ac:dyDescent="0.25">
      <c r="A12" s="67"/>
      <c r="B12" s="54" t="s">
        <v>52</v>
      </c>
      <c r="C12" s="40">
        <v>341</v>
      </c>
      <c r="D12" s="40">
        <v>424</v>
      </c>
      <c r="E12" s="40">
        <v>397</v>
      </c>
      <c r="F12" s="40">
        <v>461</v>
      </c>
      <c r="G12" s="40">
        <v>559</v>
      </c>
    </row>
    <row r="13" spans="1:7" ht="17.100000000000001" customHeight="1" thickBot="1" x14ac:dyDescent="0.25">
      <c r="A13" s="67"/>
      <c r="B13" s="54" t="s">
        <v>47</v>
      </c>
      <c r="C13" s="40">
        <v>325</v>
      </c>
      <c r="D13" s="40">
        <v>466</v>
      </c>
      <c r="E13" s="40">
        <v>337</v>
      </c>
      <c r="F13" s="40">
        <v>585</v>
      </c>
      <c r="G13" s="40">
        <v>525</v>
      </c>
    </row>
    <row r="14" spans="1:7" ht="17.100000000000001" customHeight="1" thickBot="1" x14ac:dyDescent="0.25">
      <c r="A14" s="67"/>
      <c r="B14" s="54" t="s">
        <v>26</v>
      </c>
      <c r="C14" s="40">
        <v>2720</v>
      </c>
      <c r="D14" s="40">
        <v>2860</v>
      </c>
      <c r="E14" s="40">
        <v>2502</v>
      </c>
      <c r="F14" s="40">
        <v>2993</v>
      </c>
      <c r="G14" s="40">
        <v>3656</v>
      </c>
    </row>
    <row r="15" spans="1:7" ht="17.100000000000001" customHeight="1" thickBot="1" x14ac:dyDescent="0.25">
      <c r="A15" s="67"/>
      <c r="B15" s="54" t="s">
        <v>46</v>
      </c>
      <c r="C15" s="40">
        <v>1325</v>
      </c>
      <c r="D15" s="40">
        <v>1735</v>
      </c>
      <c r="E15" s="40">
        <v>1456</v>
      </c>
      <c r="F15" s="40">
        <v>1583</v>
      </c>
      <c r="G15" s="40">
        <v>1866</v>
      </c>
    </row>
    <row r="16" spans="1:7" ht="17.100000000000001" customHeight="1" thickBot="1" x14ac:dyDescent="0.25">
      <c r="B16" s="54" t="s">
        <v>21</v>
      </c>
      <c r="C16" s="40">
        <v>135</v>
      </c>
      <c r="D16" s="40">
        <v>196</v>
      </c>
      <c r="E16" s="40">
        <v>151</v>
      </c>
      <c r="F16" s="40">
        <v>187</v>
      </c>
      <c r="G16" s="40">
        <v>202</v>
      </c>
    </row>
    <row r="17" spans="1:10" ht="17.100000000000001" customHeight="1" thickBot="1" x14ac:dyDescent="0.25">
      <c r="B17" s="54" t="s">
        <v>10</v>
      </c>
      <c r="C17" s="40">
        <v>489</v>
      </c>
      <c r="D17" s="40">
        <v>537</v>
      </c>
      <c r="E17" s="40">
        <v>412</v>
      </c>
      <c r="F17" s="40">
        <v>500</v>
      </c>
      <c r="G17" s="40">
        <v>637</v>
      </c>
    </row>
    <row r="18" spans="1:10" ht="17.100000000000001" customHeight="1" thickBot="1" x14ac:dyDescent="0.25">
      <c r="B18" s="54" t="s">
        <v>142</v>
      </c>
      <c r="C18" s="40">
        <v>1841</v>
      </c>
      <c r="D18" s="40">
        <v>1820</v>
      </c>
      <c r="E18" s="40">
        <v>1578</v>
      </c>
      <c r="F18" s="40">
        <v>2837</v>
      </c>
      <c r="G18" s="40">
        <v>2839</v>
      </c>
    </row>
    <row r="19" spans="1:10" ht="17.100000000000001" customHeight="1" thickBot="1" x14ac:dyDescent="0.25">
      <c r="B19" s="54" t="s">
        <v>143</v>
      </c>
      <c r="C19" s="40">
        <v>496</v>
      </c>
      <c r="D19" s="40">
        <v>682</v>
      </c>
      <c r="E19" s="40">
        <v>523</v>
      </c>
      <c r="F19" s="40">
        <v>694</v>
      </c>
      <c r="G19" s="40">
        <v>805</v>
      </c>
    </row>
    <row r="20" spans="1:10" ht="17.100000000000001" customHeight="1" thickBot="1" x14ac:dyDescent="0.25">
      <c r="B20" s="54" t="s">
        <v>144</v>
      </c>
      <c r="C20" s="40">
        <v>81</v>
      </c>
      <c r="D20" s="40">
        <v>112</v>
      </c>
      <c r="E20" s="40">
        <v>88</v>
      </c>
      <c r="F20" s="40">
        <v>112</v>
      </c>
      <c r="G20" s="40">
        <v>128</v>
      </c>
    </row>
    <row r="21" spans="1:10" ht="17.100000000000001" customHeight="1" thickBot="1" x14ac:dyDescent="0.25">
      <c r="B21" s="54" t="s">
        <v>49</v>
      </c>
      <c r="C21" s="40">
        <v>235</v>
      </c>
      <c r="D21" s="40">
        <v>231</v>
      </c>
      <c r="E21" s="40">
        <v>183</v>
      </c>
      <c r="F21" s="40">
        <v>267</v>
      </c>
      <c r="G21" s="40">
        <v>271</v>
      </c>
    </row>
    <row r="22" spans="1:10" ht="17.100000000000001" customHeight="1" thickBot="1" x14ac:dyDescent="0.25">
      <c r="B22" s="54" t="s">
        <v>11</v>
      </c>
      <c r="C22" s="40">
        <v>28</v>
      </c>
      <c r="D22" s="40">
        <v>51</v>
      </c>
      <c r="E22" s="40">
        <v>43</v>
      </c>
      <c r="F22" s="40">
        <v>57</v>
      </c>
      <c r="G22" s="40">
        <v>73</v>
      </c>
    </row>
    <row r="23" spans="1:10" ht="17.100000000000001" customHeight="1" thickBot="1" x14ac:dyDescent="0.25">
      <c r="B23" s="56" t="s">
        <v>22</v>
      </c>
      <c r="C23" s="57">
        <v>10992</v>
      </c>
      <c r="D23" s="57">
        <v>12875</v>
      </c>
      <c r="E23" s="57">
        <v>10833</v>
      </c>
      <c r="F23" s="57">
        <v>14153</v>
      </c>
      <c r="G23" s="57">
        <v>15833</v>
      </c>
    </row>
    <row r="24" spans="1:10" ht="33" customHeight="1" x14ac:dyDescent="0.2">
      <c r="C24" s="18"/>
      <c r="G24" s="18"/>
      <c r="H24" s="13"/>
      <c r="J24" s="18"/>
    </row>
    <row r="25" spans="1:10" ht="27.75" customHeight="1" x14ac:dyDescent="0.2">
      <c r="B25" s="58"/>
      <c r="C25" s="58"/>
      <c r="D25" s="58"/>
      <c r="E25" s="58"/>
      <c r="F25" s="63"/>
      <c r="G25" s="63"/>
    </row>
    <row r="26" spans="1:10" ht="15.75" customHeight="1" x14ac:dyDescent="0.2"/>
    <row r="27" spans="1:10" s="59" customFormat="1" ht="39" customHeight="1" x14ac:dyDescent="0.2">
      <c r="A27" s="12"/>
      <c r="C27" s="39" t="s">
        <v>244</v>
      </c>
    </row>
    <row r="28" spans="1:10" ht="17.100000000000001" customHeight="1" thickBot="1" x14ac:dyDescent="0.25">
      <c r="B28" s="54" t="s">
        <v>50</v>
      </c>
      <c r="C28" s="36">
        <f t="shared" ref="C28:C42" si="0">+(G6-C6)/C6</f>
        <v>0.40928270042194093</v>
      </c>
    </row>
    <row r="29" spans="1:10" ht="17.100000000000001" customHeight="1" thickBot="1" x14ac:dyDescent="0.25">
      <c r="B29" s="54" t="s">
        <v>51</v>
      </c>
      <c r="C29" s="36">
        <f t="shared" si="0"/>
        <v>0.22222222222222221</v>
      </c>
    </row>
    <row r="30" spans="1:10" ht="17.100000000000001" customHeight="1" thickBot="1" x14ac:dyDescent="0.25">
      <c r="B30" s="54" t="s">
        <v>141</v>
      </c>
      <c r="C30" s="36">
        <f t="shared" si="0"/>
        <v>0.42138364779874216</v>
      </c>
    </row>
    <row r="31" spans="1:10" ht="17.100000000000001" customHeight="1" thickBot="1" x14ac:dyDescent="0.25">
      <c r="B31" s="54" t="s">
        <v>45</v>
      </c>
      <c r="C31" s="36">
        <f t="shared" si="0"/>
        <v>0.40959409594095941</v>
      </c>
    </row>
    <row r="32" spans="1:10" ht="17.100000000000001" customHeight="1" thickBot="1" x14ac:dyDescent="0.25">
      <c r="B32" s="54" t="s">
        <v>8</v>
      </c>
      <c r="C32" s="36">
        <f t="shared" si="0"/>
        <v>0.66098807495741052</v>
      </c>
    </row>
    <row r="33" spans="2:7" ht="17.100000000000001" customHeight="1" thickBot="1" x14ac:dyDescent="0.25">
      <c r="B33" s="54" t="s">
        <v>9</v>
      </c>
      <c r="C33" s="36">
        <f t="shared" si="0"/>
        <v>3.5714285714285712E-2</v>
      </c>
    </row>
    <row r="34" spans="2:7" ht="17.100000000000001" customHeight="1" thickBot="1" x14ac:dyDescent="0.25">
      <c r="B34" s="54" t="s">
        <v>52</v>
      </c>
      <c r="C34" s="36">
        <f t="shared" si="0"/>
        <v>0.63929618768328444</v>
      </c>
    </row>
    <row r="35" spans="2:7" ht="17.100000000000001" customHeight="1" thickBot="1" x14ac:dyDescent="0.25">
      <c r="B35" s="54" t="s">
        <v>47</v>
      </c>
      <c r="C35" s="36">
        <f t="shared" si="0"/>
        <v>0.61538461538461542</v>
      </c>
    </row>
    <row r="36" spans="2:7" ht="17.100000000000001" customHeight="1" thickBot="1" x14ac:dyDescent="0.25">
      <c r="B36" s="54" t="s">
        <v>26</v>
      </c>
      <c r="C36" s="36">
        <f t="shared" si="0"/>
        <v>0.34411764705882353</v>
      </c>
    </row>
    <row r="37" spans="2:7" ht="17.100000000000001" customHeight="1" thickBot="1" x14ac:dyDescent="0.25">
      <c r="B37" s="54" t="s">
        <v>46</v>
      </c>
      <c r="C37" s="36">
        <f t="shared" si="0"/>
        <v>0.40830188679245283</v>
      </c>
    </row>
    <row r="38" spans="2:7" ht="17.100000000000001" customHeight="1" thickBot="1" x14ac:dyDescent="0.25">
      <c r="B38" s="54" t="s">
        <v>21</v>
      </c>
      <c r="C38" s="36">
        <f t="shared" si="0"/>
        <v>0.49629629629629629</v>
      </c>
    </row>
    <row r="39" spans="2:7" ht="17.100000000000001" customHeight="1" thickBot="1" x14ac:dyDescent="0.25">
      <c r="B39" s="54" t="s">
        <v>10</v>
      </c>
      <c r="C39" s="36">
        <f t="shared" si="0"/>
        <v>0.30265848670756645</v>
      </c>
    </row>
    <row r="40" spans="2:7" ht="17.100000000000001" customHeight="1" thickBot="1" x14ac:dyDescent="0.25">
      <c r="B40" s="54" t="s">
        <v>142</v>
      </c>
      <c r="C40" s="36">
        <f t="shared" si="0"/>
        <v>0.54209668658337862</v>
      </c>
    </row>
    <row r="41" spans="2:7" ht="17.100000000000001" customHeight="1" thickBot="1" x14ac:dyDescent="0.25">
      <c r="B41" s="54" t="s">
        <v>143</v>
      </c>
      <c r="C41" s="36">
        <f t="shared" si="0"/>
        <v>0.62298387096774188</v>
      </c>
    </row>
    <row r="42" spans="2:7" ht="17.100000000000001" customHeight="1" thickBot="1" x14ac:dyDescent="0.25">
      <c r="B42" s="54" t="s">
        <v>144</v>
      </c>
      <c r="C42" s="36">
        <f t="shared" si="0"/>
        <v>0.58024691358024694</v>
      </c>
    </row>
    <row r="43" spans="2:7" ht="17.100000000000001" customHeight="1" thickBot="1" x14ac:dyDescent="0.25">
      <c r="B43" s="54" t="s">
        <v>49</v>
      </c>
      <c r="C43" s="36">
        <f t="shared" ref="C43:C45" si="1">+(G21-C21)/C21</f>
        <v>0.15319148936170213</v>
      </c>
    </row>
    <row r="44" spans="2:7" ht="17.100000000000001" customHeight="1" thickBot="1" x14ac:dyDescent="0.25">
      <c r="B44" s="54" t="s">
        <v>11</v>
      </c>
      <c r="C44" s="36">
        <f t="shared" si="1"/>
        <v>1.6071428571428572</v>
      </c>
    </row>
    <row r="45" spans="2:7" ht="17.100000000000001" customHeight="1" thickBot="1" x14ac:dyDescent="0.25">
      <c r="B45" s="56" t="s">
        <v>22</v>
      </c>
      <c r="C45" s="64">
        <f t="shared" si="1"/>
        <v>0.44041120815138285</v>
      </c>
    </row>
    <row r="47" spans="2:7" x14ac:dyDescent="0.2">
      <c r="B47" s="66" t="s">
        <v>117</v>
      </c>
      <c r="C47" s="66"/>
      <c r="D47" s="66"/>
      <c r="E47" s="66"/>
      <c r="F47" s="66"/>
      <c r="G47" s="66"/>
    </row>
    <row r="48" spans="2:7" x14ac:dyDescent="0.2">
      <c r="B48" s="66" t="s">
        <v>119</v>
      </c>
      <c r="C48" s="66"/>
      <c r="D48" s="66"/>
      <c r="E48" s="66"/>
      <c r="F48" s="66"/>
      <c r="G48" s="66"/>
    </row>
    <row r="50" spans="2:14" x14ac:dyDescent="0.2">
      <c r="L50" s="12" t="s">
        <v>223</v>
      </c>
    </row>
    <row r="53" spans="2:14" ht="39" customHeight="1" x14ac:dyDescent="0.2">
      <c r="C53" s="38" t="s">
        <v>235</v>
      </c>
      <c r="D53" s="38" t="s">
        <v>239</v>
      </c>
      <c r="E53" s="38" t="s">
        <v>240</v>
      </c>
      <c r="F53" s="60" t="s">
        <v>241</v>
      </c>
      <c r="G53" s="38" t="s">
        <v>243</v>
      </c>
      <c r="L53" s="122">
        <v>45292</v>
      </c>
      <c r="N53" s="119"/>
    </row>
    <row r="54" spans="2:14" ht="15" thickBot="1" x14ac:dyDescent="0.25">
      <c r="B54" s="54" t="s">
        <v>50</v>
      </c>
      <c r="C54" s="102">
        <f>+C6/$L54*100000</f>
        <v>18.850074979894391</v>
      </c>
      <c r="D54" s="102">
        <f t="shared" ref="D54:G54" si="2">+D6/$L54*100000</f>
        <v>25.303867980846778</v>
      </c>
      <c r="E54" s="102">
        <f t="shared" si="2"/>
        <v>19.713610663120413</v>
      </c>
      <c r="F54" s="102">
        <f t="shared" si="2"/>
        <v>24.440332297620753</v>
      </c>
      <c r="G54" s="102">
        <f t="shared" si="2"/>
        <v>26.565084570821629</v>
      </c>
      <c r="L54" s="12">
        <v>8801026</v>
      </c>
    </row>
    <row r="55" spans="2:14" ht="15" thickBot="1" x14ac:dyDescent="0.25">
      <c r="B55" s="54" t="s">
        <v>51</v>
      </c>
      <c r="C55" s="102">
        <f t="shared" ref="C55:G55" si="3">+C7/$L55*100000</f>
        <v>15.981165900039288</v>
      </c>
      <c r="D55" s="102">
        <f t="shared" si="3"/>
        <v>18.126785395877896</v>
      </c>
      <c r="E55" s="102">
        <f t="shared" si="3"/>
        <v>13.465612008366437</v>
      </c>
      <c r="F55" s="102">
        <f t="shared" si="3"/>
        <v>18.792667308379531</v>
      </c>
      <c r="G55" s="102">
        <f t="shared" si="3"/>
        <v>19.532536100048016</v>
      </c>
      <c r="L55" s="12">
        <v>1351591</v>
      </c>
    </row>
    <row r="56" spans="2:14" ht="15" thickBot="1" x14ac:dyDescent="0.25">
      <c r="B56" s="54" t="s">
        <v>141</v>
      </c>
      <c r="C56" s="102">
        <f t="shared" ref="C56:G56" si="4">+C8/$L56*100000</f>
        <v>15.74882700953547</v>
      </c>
      <c r="D56" s="102">
        <f t="shared" si="4"/>
        <v>15.74882700953547</v>
      </c>
      <c r="E56" s="102">
        <f t="shared" si="4"/>
        <v>15.74882700953547</v>
      </c>
      <c r="F56" s="102">
        <f t="shared" si="4"/>
        <v>23.573715901065672</v>
      </c>
      <c r="G56" s="102">
        <f t="shared" si="4"/>
        <v>22.385125183364881</v>
      </c>
      <c r="L56" s="12">
        <v>1009599</v>
      </c>
    </row>
    <row r="57" spans="2:14" ht="15" thickBot="1" x14ac:dyDescent="0.25">
      <c r="B57" s="54" t="s">
        <v>45</v>
      </c>
      <c r="C57" s="102">
        <f t="shared" ref="C57:G57" si="5">+C9/$L57*100000</f>
        <v>22.000896272674726</v>
      </c>
      <c r="D57" s="102">
        <f t="shared" si="5"/>
        <v>28.901546395100375</v>
      </c>
      <c r="E57" s="102">
        <f t="shared" si="5"/>
        <v>21.594975677237922</v>
      </c>
      <c r="F57" s="102">
        <f t="shared" si="5"/>
        <v>17.779322080131973</v>
      </c>
      <c r="G57" s="102">
        <f t="shared" si="5"/>
        <v>31.012333491371752</v>
      </c>
      <c r="L57" s="12">
        <v>1231768</v>
      </c>
    </row>
    <row r="58" spans="2:14" ht="15" thickBot="1" x14ac:dyDescent="0.25">
      <c r="B58" s="54" t="s">
        <v>8</v>
      </c>
      <c r="C58" s="102">
        <f t="shared" ref="C58:G58" si="6">+C10/$L58*100000</f>
        <v>26.219941985586622</v>
      </c>
      <c r="D58" s="102">
        <f t="shared" si="6"/>
        <v>29.123342716528924</v>
      </c>
      <c r="E58" s="102">
        <f t="shared" si="6"/>
        <v>33.277439146954066</v>
      </c>
      <c r="F58" s="102">
        <f t="shared" si="6"/>
        <v>41.272958082933634</v>
      </c>
      <c r="G58" s="102">
        <f t="shared" si="6"/>
        <v>43.55101096413452</v>
      </c>
      <c r="L58" s="12">
        <v>2238754</v>
      </c>
    </row>
    <row r="59" spans="2:14" ht="15" thickBot="1" x14ac:dyDescent="0.25">
      <c r="B59" s="54" t="s">
        <v>9</v>
      </c>
      <c r="C59" s="102">
        <f t="shared" ref="C59:G59" si="7">+C11/$L59*100000</f>
        <v>14.216782234438124</v>
      </c>
      <c r="D59" s="102">
        <f t="shared" si="7"/>
        <v>20.648183721445847</v>
      </c>
      <c r="E59" s="102">
        <f t="shared" si="7"/>
        <v>12.862802974015445</v>
      </c>
      <c r="F59" s="102">
        <f t="shared" si="7"/>
        <v>15.401514087307969</v>
      </c>
      <c r="G59" s="102">
        <f t="shared" si="7"/>
        <v>14.72452445709663</v>
      </c>
      <c r="L59" s="12">
        <v>590851</v>
      </c>
    </row>
    <row r="60" spans="2:14" ht="15" thickBot="1" x14ac:dyDescent="0.25">
      <c r="B60" s="54" t="s">
        <v>53</v>
      </c>
      <c r="C60" s="102">
        <f t="shared" ref="C60:G60" si="8">+C12/$L60*100000</f>
        <v>14.257748312693746</v>
      </c>
      <c r="D60" s="102">
        <f t="shared" si="8"/>
        <v>17.728109338950578</v>
      </c>
      <c r="E60" s="102">
        <f t="shared" si="8"/>
        <v>16.599196715951368</v>
      </c>
      <c r="F60" s="102">
        <f t="shared" si="8"/>
        <v>19.275137748245797</v>
      </c>
      <c r="G60" s="102">
        <f t="shared" si="8"/>
        <v>23.372672453946638</v>
      </c>
      <c r="L60" s="12">
        <v>2391682</v>
      </c>
    </row>
    <row r="61" spans="2:14" ht="15" thickBot="1" x14ac:dyDescent="0.25">
      <c r="B61" s="54" t="s">
        <v>47</v>
      </c>
      <c r="C61" s="102">
        <f t="shared" ref="C61:G61" si="9">+C13/$L61*100000</f>
        <v>15.443589793545339</v>
      </c>
      <c r="D61" s="102">
        <f t="shared" si="9"/>
        <v>22.143731827052701</v>
      </c>
      <c r="E61" s="102">
        <f t="shared" si="9"/>
        <v>16.013814647460862</v>
      </c>
      <c r="F61" s="102">
        <f t="shared" si="9"/>
        <v>27.798461628381613</v>
      </c>
      <c r="G61" s="102">
        <f t="shared" si="9"/>
        <v>24.947337358804013</v>
      </c>
      <c r="L61" s="12">
        <v>2104433</v>
      </c>
    </row>
    <row r="62" spans="2:14" ht="15" thickBot="1" x14ac:dyDescent="0.25">
      <c r="B62" s="54" t="s">
        <v>26</v>
      </c>
      <c r="C62" s="102">
        <f t="shared" ref="C62:G62" si="10">+C14/$L62*100000</f>
        <v>33.948097602278317</v>
      </c>
      <c r="D62" s="102">
        <f t="shared" si="10"/>
        <v>35.695426155336762</v>
      </c>
      <c r="E62" s="102">
        <f t="shared" si="10"/>
        <v>31.2272574268016</v>
      </c>
      <c r="F62" s="102">
        <f t="shared" si="10"/>
        <v>37.355388280742282</v>
      </c>
      <c r="G62" s="102">
        <f t="shared" si="10"/>
        <v>45.630237071297621</v>
      </c>
      <c r="L62" s="12">
        <v>8012231</v>
      </c>
    </row>
    <row r="63" spans="2:14" ht="15" thickBot="1" x14ac:dyDescent="0.25">
      <c r="B63" s="54" t="s">
        <v>204</v>
      </c>
      <c r="C63" s="102">
        <f t="shared" ref="C63:G63" si="11">+C15/$L63*100000</f>
        <v>24.909362818499105</v>
      </c>
      <c r="D63" s="102">
        <f t="shared" si="11"/>
        <v>32.6171656529026</v>
      </c>
      <c r="E63" s="102">
        <f t="shared" si="11"/>
        <v>27.372099821686557</v>
      </c>
      <c r="F63" s="102">
        <f t="shared" si="11"/>
        <v>29.759638748440814</v>
      </c>
      <c r="G63" s="102">
        <f t="shared" si="11"/>
        <v>35.079902656090056</v>
      </c>
      <c r="L63" s="12">
        <v>5319285</v>
      </c>
    </row>
    <row r="64" spans="2:14" ht="15" thickBot="1" x14ac:dyDescent="0.25">
      <c r="B64" s="54" t="s">
        <v>21</v>
      </c>
      <c r="C64" s="102">
        <f t="shared" ref="C64:G64" si="12">+C16/$L64*100000</f>
        <v>12.800078886412098</v>
      </c>
      <c r="D64" s="102">
        <f t="shared" si="12"/>
        <v>18.583818235087197</v>
      </c>
      <c r="E64" s="102">
        <f t="shared" si="12"/>
        <v>14.317125272949831</v>
      </c>
      <c r="F64" s="102">
        <f t="shared" si="12"/>
        <v>17.730479642659724</v>
      </c>
      <c r="G64" s="102">
        <f t="shared" si="12"/>
        <v>19.152710630038847</v>
      </c>
      <c r="L64" s="12">
        <v>1054681</v>
      </c>
    </row>
    <row r="65" spans="2:12" ht="15" thickBot="1" x14ac:dyDescent="0.25">
      <c r="B65" s="54" t="s">
        <v>10</v>
      </c>
      <c r="C65" s="102">
        <f t="shared" ref="C65:G65" si="13">+C17/$L65*100000</f>
        <v>18.072068749253926</v>
      </c>
      <c r="D65" s="102">
        <f t="shared" si="13"/>
        <v>19.846014147953699</v>
      </c>
      <c r="E65" s="102">
        <f t="shared" si="13"/>
        <v>15.226364672173043</v>
      </c>
      <c r="F65" s="102">
        <f t="shared" si="13"/>
        <v>18.478597903122623</v>
      </c>
      <c r="G65" s="102">
        <f t="shared" si="13"/>
        <v>23.541733728578222</v>
      </c>
      <c r="L65" s="12">
        <v>2705833</v>
      </c>
    </row>
    <row r="66" spans="2:12" ht="15" thickBot="1" x14ac:dyDescent="0.25">
      <c r="B66" s="54" t="s">
        <v>142</v>
      </c>
      <c r="C66" s="102">
        <f t="shared" ref="C66:G66" si="14">+C18/$L66*100000</f>
        <v>26.265224842308783</v>
      </c>
      <c r="D66" s="102">
        <f t="shared" si="14"/>
        <v>25.965621517111344</v>
      </c>
      <c r="E66" s="102">
        <f t="shared" si="14"/>
        <v>22.513049864836098</v>
      </c>
      <c r="F66" s="102">
        <f t="shared" si="14"/>
        <v>40.474982551673016</v>
      </c>
      <c r="G66" s="102">
        <f t="shared" si="14"/>
        <v>40.503516201691816</v>
      </c>
      <c r="L66" s="12">
        <v>7009268</v>
      </c>
    </row>
    <row r="67" spans="2:12" ht="15" thickBot="1" x14ac:dyDescent="0.25">
      <c r="B67" s="54" t="s">
        <v>143</v>
      </c>
      <c r="C67" s="102">
        <f t="shared" ref="C67:G67" si="15">+C19/$L67*100000</f>
        <v>31.62273062278928</v>
      </c>
      <c r="D67" s="102">
        <f t="shared" si="15"/>
        <v>43.481254606335256</v>
      </c>
      <c r="E67" s="102">
        <f t="shared" si="15"/>
        <v>33.344129265562081</v>
      </c>
      <c r="F67" s="102">
        <f t="shared" si="15"/>
        <v>44.246320669789839</v>
      </c>
      <c r="G67" s="102">
        <f t="shared" si="15"/>
        <v>51.323181756744695</v>
      </c>
      <c r="L67" s="12">
        <v>1568492</v>
      </c>
    </row>
    <row r="68" spans="2:12" ht="15" thickBot="1" x14ac:dyDescent="0.25">
      <c r="B68" s="54" t="s">
        <v>144</v>
      </c>
      <c r="C68" s="102">
        <f t="shared" ref="C68:G68" si="16">+C20/$L68*100000</f>
        <v>11.941037808863788</v>
      </c>
      <c r="D68" s="102">
        <f t="shared" si="16"/>
        <v>16.511064624601783</v>
      </c>
      <c r="E68" s="102">
        <f t="shared" si="16"/>
        <v>12.972979347901401</v>
      </c>
      <c r="F68" s="102">
        <f t="shared" si="16"/>
        <v>16.511064624601783</v>
      </c>
      <c r="G68" s="102">
        <f t="shared" si="16"/>
        <v>18.869788142402033</v>
      </c>
      <c r="L68" s="12">
        <v>678333</v>
      </c>
    </row>
    <row r="69" spans="2:12" ht="15" thickBot="1" x14ac:dyDescent="0.25">
      <c r="B69" s="54" t="s">
        <v>49</v>
      </c>
      <c r="C69" s="102">
        <f t="shared" ref="C69:G69" si="17">+C21/$L69*100000</f>
        <v>10.549072489634975</v>
      </c>
      <c r="D69" s="102">
        <f t="shared" si="17"/>
        <v>10.369513808960336</v>
      </c>
      <c r="E69" s="102">
        <f t="shared" si="17"/>
        <v>8.2148096408646829</v>
      </c>
      <c r="F69" s="102">
        <f t="shared" si="17"/>
        <v>11.985541935032078</v>
      </c>
      <c r="G69" s="102">
        <f t="shared" si="17"/>
        <v>12.165100615706717</v>
      </c>
      <c r="L69" s="12">
        <v>2227684</v>
      </c>
    </row>
    <row r="70" spans="2:12" ht="15" thickBot="1" x14ac:dyDescent="0.25">
      <c r="B70" s="54" t="s">
        <v>11</v>
      </c>
      <c r="C70" s="102">
        <f t="shared" ref="C70:G71" si="18">+C22/$L70*100000</f>
        <v>8.6370703057522888</v>
      </c>
      <c r="D70" s="102">
        <f t="shared" si="18"/>
        <v>15.731806628334525</v>
      </c>
      <c r="E70" s="102">
        <f t="shared" si="18"/>
        <v>13.264072255262443</v>
      </c>
      <c r="F70" s="102">
        <f t="shared" si="18"/>
        <v>17.582607408138589</v>
      </c>
      <c r="G70" s="102">
        <f t="shared" si="18"/>
        <v>22.518076154282753</v>
      </c>
      <c r="L70" s="12">
        <v>324184</v>
      </c>
    </row>
    <row r="71" spans="2:12" ht="15" thickBot="1" x14ac:dyDescent="0.25">
      <c r="B71" s="56" t="s">
        <v>22</v>
      </c>
      <c r="C71" s="103">
        <f t="shared" si="18"/>
        <v>22.608122078922957</v>
      </c>
      <c r="D71" s="103">
        <f t="shared" si="18"/>
        <v>26.481038188330881</v>
      </c>
      <c r="E71" s="103">
        <f t="shared" si="18"/>
        <v>22.281094112169978</v>
      </c>
      <c r="F71" s="103">
        <f t="shared" si="18"/>
        <v>29.109602600345397</v>
      </c>
      <c r="G71" s="103">
        <f t="shared" si="18"/>
        <v>32.564992437735363</v>
      </c>
      <c r="L71" s="12">
        <v>48619695</v>
      </c>
    </row>
    <row r="72" spans="2:12" ht="13.5" thickBot="1" x14ac:dyDescent="0.25">
      <c r="C72" s="102"/>
      <c r="D72" s="102"/>
      <c r="E72" s="102"/>
      <c r="F72" s="102"/>
      <c r="G72" s="102"/>
    </row>
    <row r="73" spans="2:12" ht="13.5" thickBot="1" x14ac:dyDescent="0.25">
      <c r="C73" s="102"/>
      <c r="D73" s="102"/>
      <c r="E73" s="102"/>
      <c r="F73" s="102"/>
      <c r="G73" s="102"/>
    </row>
    <row r="74" spans="2:12"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Q73"/>
  <sheetViews>
    <sheetView zoomScaleNormal="100" workbookViewId="0"/>
  </sheetViews>
  <sheetFormatPr baseColWidth="10" defaultColWidth="11.42578125" defaultRowHeight="12.75" x14ac:dyDescent="0.2"/>
  <cols>
    <col min="1" max="1" width="10.42578125" style="12" customWidth="1"/>
    <col min="2" max="2" width="35.42578125" style="12" customWidth="1"/>
    <col min="3" max="11" width="12.42578125" style="12" customWidth="1"/>
    <col min="12" max="12" width="0.140625" style="12" customWidth="1"/>
    <col min="13" max="61" width="12.42578125" style="12" customWidth="1"/>
    <col min="62" max="16384" width="11.42578125" style="12"/>
  </cols>
  <sheetData>
    <row r="1" spans="1:7" ht="15" x14ac:dyDescent="0.2">
      <c r="C1" s="52"/>
      <c r="D1" s="52"/>
    </row>
    <row r="2" spans="1:7" ht="40.5" customHeight="1" x14ac:dyDescent="0.2">
      <c r="B2" s="10"/>
      <c r="C2" s="20"/>
      <c r="D2" s="52"/>
    </row>
    <row r="3" spans="1:7" ht="34.5" customHeight="1" x14ac:dyDescent="0.2">
      <c r="B3" s="53"/>
      <c r="C3" s="11"/>
    </row>
    <row r="4" spans="1:7" ht="27.75" customHeight="1" x14ac:dyDescent="0.2"/>
    <row r="5" spans="1:7" ht="39" customHeight="1" x14ac:dyDescent="0.2">
      <c r="C5" s="38" t="s">
        <v>235</v>
      </c>
      <c r="D5" s="38" t="s">
        <v>239</v>
      </c>
      <c r="E5" s="38" t="s">
        <v>240</v>
      </c>
      <c r="F5" s="60" t="s">
        <v>241</v>
      </c>
      <c r="G5" s="38" t="s">
        <v>243</v>
      </c>
    </row>
    <row r="6" spans="1:7" ht="17.100000000000001" customHeight="1" thickBot="1" x14ac:dyDescent="0.25">
      <c r="B6" s="54" t="s">
        <v>50</v>
      </c>
      <c r="C6" s="40">
        <v>1920</v>
      </c>
      <c r="D6" s="40">
        <v>2518</v>
      </c>
      <c r="E6" s="40">
        <v>1963</v>
      </c>
      <c r="F6" s="40">
        <v>2390</v>
      </c>
      <c r="G6" s="40">
        <v>2549</v>
      </c>
    </row>
    <row r="7" spans="1:7" ht="17.100000000000001" customHeight="1" thickBot="1" x14ac:dyDescent="0.25">
      <c r="B7" s="54" t="s">
        <v>51</v>
      </c>
      <c r="C7" s="40">
        <v>250</v>
      </c>
      <c r="D7" s="40">
        <v>287</v>
      </c>
      <c r="E7" s="40">
        <v>197</v>
      </c>
      <c r="F7" s="40">
        <v>282</v>
      </c>
      <c r="G7" s="40">
        <v>291</v>
      </c>
    </row>
    <row r="8" spans="1:7" ht="17.100000000000001" customHeight="1" thickBot="1" x14ac:dyDescent="0.25">
      <c r="B8" s="54" t="s">
        <v>141</v>
      </c>
      <c r="C8" s="40">
        <v>212</v>
      </c>
      <c r="D8" s="40">
        <v>208</v>
      </c>
      <c r="E8" s="40">
        <v>208</v>
      </c>
      <c r="F8" s="40">
        <v>293</v>
      </c>
      <c r="G8" s="40">
        <v>263</v>
      </c>
    </row>
    <row r="9" spans="1:7" ht="17.100000000000001" customHeight="1" thickBot="1" x14ac:dyDescent="0.25">
      <c r="B9" s="54" t="s">
        <v>45</v>
      </c>
      <c r="C9" s="40">
        <v>304</v>
      </c>
      <c r="D9" s="40">
        <v>383</v>
      </c>
      <c r="E9" s="40">
        <v>285</v>
      </c>
      <c r="F9" s="40">
        <v>376</v>
      </c>
      <c r="G9" s="40">
        <v>418</v>
      </c>
    </row>
    <row r="10" spans="1:7" ht="17.100000000000001" customHeight="1" thickBot="1" x14ac:dyDescent="0.25">
      <c r="B10" s="54" t="s">
        <v>8</v>
      </c>
      <c r="C10" s="40">
        <v>608</v>
      </c>
      <c r="D10" s="40">
        <v>712</v>
      </c>
      <c r="E10" s="40">
        <v>769</v>
      </c>
      <c r="F10" s="40">
        <v>979</v>
      </c>
      <c r="G10" s="40">
        <v>1022</v>
      </c>
    </row>
    <row r="11" spans="1:7" ht="17.100000000000001" customHeight="1" thickBot="1" x14ac:dyDescent="0.25">
      <c r="A11" s="67"/>
      <c r="B11" s="54" t="s">
        <v>9</v>
      </c>
      <c r="C11" s="40">
        <v>94</v>
      </c>
      <c r="D11" s="40">
        <v>130</v>
      </c>
      <c r="E11" s="40">
        <v>83</v>
      </c>
      <c r="F11" s="40">
        <v>100</v>
      </c>
      <c r="G11" s="40">
        <v>109</v>
      </c>
    </row>
    <row r="12" spans="1:7" ht="17.100000000000001" customHeight="1" thickBot="1" x14ac:dyDescent="0.25">
      <c r="A12" s="67"/>
      <c r="B12" s="54" t="s">
        <v>52</v>
      </c>
      <c r="C12" s="40">
        <v>410</v>
      </c>
      <c r="D12" s="40">
        <v>488</v>
      </c>
      <c r="E12" s="40">
        <v>452</v>
      </c>
      <c r="F12" s="40">
        <v>526</v>
      </c>
      <c r="G12" s="40">
        <v>603</v>
      </c>
    </row>
    <row r="13" spans="1:7" ht="17.100000000000001" customHeight="1" thickBot="1" x14ac:dyDescent="0.25">
      <c r="A13" s="67"/>
      <c r="B13" s="54" t="s">
        <v>47</v>
      </c>
      <c r="C13" s="40">
        <v>399</v>
      </c>
      <c r="D13" s="40">
        <v>526</v>
      </c>
      <c r="E13" s="40">
        <v>409</v>
      </c>
      <c r="F13" s="40">
        <v>667</v>
      </c>
      <c r="G13" s="40">
        <v>611</v>
      </c>
    </row>
    <row r="14" spans="1:7" ht="17.100000000000001" customHeight="1" thickBot="1" x14ac:dyDescent="0.25">
      <c r="A14" s="67"/>
      <c r="B14" s="54" t="s">
        <v>26</v>
      </c>
      <c r="C14" s="40">
        <v>3416</v>
      </c>
      <c r="D14" s="40">
        <v>3745</v>
      </c>
      <c r="E14" s="40">
        <v>3174</v>
      </c>
      <c r="F14" s="40">
        <v>3699</v>
      </c>
      <c r="G14" s="40">
        <v>4493</v>
      </c>
    </row>
    <row r="15" spans="1:7" ht="17.100000000000001" customHeight="1" thickBot="1" x14ac:dyDescent="0.25">
      <c r="A15" s="67"/>
      <c r="B15" s="54" t="s">
        <v>46</v>
      </c>
      <c r="C15" s="40">
        <v>1567</v>
      </c>
      <c r="D15" s="40">
        <v>2006</v>
      </c>
      <c r="E15" s="40">
        <v>1698</v>
      </c>
      <c r="F15" s="40">
        <v>1846</v>
      </c>
      <c r="G15" s="40">
        <v>2129</v>
      </c>
    </row>
    <row r="16" spans="1:7" ht="17.100000000000001" customHeight="1" thickBot="1" x14ac:dyDescent="0.25">
      <c r="B16" s="54" t="s">
        <v>21</v>
      </c>
      <c r="C16" s="40">
        <v>167</v>
      </c>
      <c r="D16" s="40">
        <v>266</v>
      </c>
      <c r="E16" s="40">
        <v>207</v>
      </c>
      <c r="F16" s="40">
        <v>244</v>
      </c>
      <c r="G16" s="40">
        <v>249</v>
      </c>
    </row>
    <row r="17" spans="1:17" ht="17.100000000000001" customHeight="1" thickBot="1" x14ac:dyDescent="0.25">
      <c r="B17" s="54" t="s">
        <v>10</v>
      </c>
      <c r="C17" s="40">
        <v>607</v>
      </c>
      <c r="D17" s="40">
        <v>641</v>
      </c>
      <c r="E17" s="40">
        <v>495</v>
      </c>
      <c r="F17" s="40">
        <v>579</v>
      </c>
      <c r="G17" s="40">
        <v>706</v>
      </c>
    </row>
    <row r="18" spans="1:17" ht="17.100000000000001" customHeight="1" thickBot="1" x14ac:dyDescent="0.25">
      <c r="B18" s="54" t="s">
        <v>142</v>
      </c>
      <c r="C18" s="40">
        <v>2195</v>
      </c>
      <c r="D18" s="40">
        <v>2094</v>
      </c>
      <c r="E18" s="40">
        <v>1779</v>
      </c>
      <c r="F18" s="40">
        <v>3169</v>
      </c>
      <c r="G18" s="40">
        <v>3116</v>
      </c>
    </row>
    <row r="19" spans="1:17" ht="17.100000000000001" customHeight="1" thickBot="1" x14ac:dyDescent="0.25">
      <c r="B19" s="54" t="s">
        <v>143</v>
      </c>
      <c r="C19" s="40">
        <v>536</v>
      </c>
      <c r="D19" s="40">
        <v>743</v>
      </c>
      <c r="E19" s="40">
        <v>565</v>
      </c>
      <c r="F19" s="40">
        <v>746</v>
      </c>
      <c r="G19" s="40">
        <v>861</v>
      </c>
    </row>
    <row r="20" spans="1:17" ht="17.100000000000001" customHeight="1" thickBot="1" x14ac:dyDescent="0.25">
      <c r="B20" s="54" t="s">
        <v>144</v>
      </c>
      <c r="C20" s="40">
        <v>105</v>
      </c>
      <c r="D20" s="40">
        <v>133</v>
      </c>
      <c r="E20" s="40">
        <v>109</v>
      </c>
      <c r="F20" s="40">
        <v>134</v>
      </c>
      <c r="G20" s="40">
        <v>152</v>
      </c>
    </row>
    <row r="21" spans="1:17" ht="17.100000000000001" customHeight="1" thickBot="1" x14ac:dyDescent="0.25">
      <c r="B21" s="54" t="s">
        <v>49</v>
      </c>
      <c r="C21" s="40">
        <v>323</v>
      </c>
      <c r="D21" s="40">
        <v>292</v>
      </c>
      <c r="E21" s="40">
        <v>236</v>
      </c>
      <c r="F21" s="40">
        <v>365</v>
      </c>
      <c r="G21" s="40">
        <v>362</v>
      </c>
      <c r="H21" s="18"/>
      <c r="I21" s="18"/>
      <c r="J21" s="18"/>
      <c r="K21" s="18"/>
      <c r="L21" s="18"/>
      <c r="M21" s="18"/>
      <c r="N21" s="18"/>
    </row>
    <row r="22" spans="1:17" ht="17.100000000000001" customHeight="1" thickBot="1" x14ac:dyDescent="0.25">
      <c r="B22" s="54" t="s">
        <v>11</v>
      </c>
      <c r="C22" s="40">
        <v>35</v>
      </c>
      <c r="D22" s="40">
        <v>55</v>
      </c>
      <c r="E22" s="40">
        <v>46</v>
      </c>
      <c r="F22" s="40">
        <v>62</v>
      </c>
      <c r="G22" s="40">
        <v>83</v>
      </c>
      <c r="H22" s="18"/>
    </row>
    <row r="23" spans="1:17" ht="17.100000000000001" customHeight="1" thickBot="1" x14ac:dyDescent="0.25">
      <c r="B23" s="56" t="s">
        <v>22</v>
      </c>
      <c r="C23" s="57">
        <v>13148</v>
      </c>
      <c r="D23" s="57">
        <v>15227</v>
      </c>
      <c r="E23" s="57">
        <v>12675</v>
      </c>
      <c r="F23" s="57">
        <v>16457</v>
      </c>
      <c r="G23" s="57">
        <v>18017</v>
      </c>
      <c r="H23" s="18"/>
    </row>
    <row r="24" spans="1:17" ht="33" customHeight="1" x14ac:dyDescent="0.2">
      <c r="C24" s="18"/>
      <c r="G24" s="18"/>
      <c r="Q24" s="18"/>
    </row>
    <row r="25" spans="1:17" ht="48" customHeight="1" x14ac:dyDescent="0.2">
      <c r="B25" s="58"/>
      <c r="C25" s="58"/>
      <c r="D25" s="58"/>
      <c r="E25" s="58"/>
      <c r="F25" s="63"/>
      <c r="G25" s="63"/>
      <c r="Q25" s="18"/>
    </row>
    <row r="26" spans="1:17" ht="15.75" customHeight="1" x14ac:dyDescent="0.2">
      <c r="Q26" s="18"/>
    </row>
    <row r="27" spans="1:17" s="59" customFormat="1" ht="39" customHeight="1" x14ac:dyDescent="0.2">
      <c r="A27" s="12"/>
      <c r="C27" s="39" t="s">
        <v>244</v>
      </c>
      <c r="H27" s="18"/>
    </row>
    <row r="28" spans="1:17" ht="17.100000000000001" customHeight="1" thickBot="1" x14ac:dyDescent="0.25">
      <c r="B28" s="54" t="s">
        <v>50</v>
      </c>
      <c r="C28" s="36">
        <f t="shared" ref="C28:C45" si="0">+(G6-C6)/C6</f>
        <v>0.32760416666666664</v>
      </c>
      <c r="H28" s="18"/>
    </row>
    <row r="29" spans="1:17" ht="17.100000000000001" customHeight="1" thickBot="1" x14ac:dyDescent="0.25">
      <c r="B29" s="54" t="s">
        <v>51</v>
      </c>
      <c r="C29" s="36">
        <f t="shared" si="0"/>
        <v>0.16400000000000001</v>
      </c>
      <c r="H29" s="18"/>
    </row>
    <row r="30" spans="1:17" ht="17.100000000000001" customHeight="1" thickBot="1" x14ac:dyDescent="0.25">
      <c r="B30" s="54" t="s">
        <v>141</v>
      </c>
      <c r="C30" s="36">
        <f t="shared" si="0"/>
        <v>0.24056603773584906</v>
      </c>
      <c r="H30" s="18"/>
    </row>
    <row r="31" spans="1:17" ht="17.100000000000001" customHeight="1" thickBot="1" x14ac:dyDescent="0.25">
      <c r="B31" s="54" t="s">
        <v>45</v>
      </c>
      <c r="C31" s="36">
        <f t="shared" si="0"/>
        <v>0.375</v>
      </c>
      <c r="H31" s="18"/>
    </row>
    <row r="32" spans="1:17" ht="17.100000000000001" customHeight="1" thickBot="1" x14ac:dyDescent="0.25">
      <c r="B32" s="54" t="s">
        <v>8</v>
      </c>
      <c r="C32" s="36">
        <f t="shared" si="0"/>
        <v>0.68092105263157898</v>
      </c>
      <c r="H32" s="18"/>
    </row>
    <row r="33" spans="2:14" ht="17.100000000000001" customHeight="1" thickBot="1" x14ac:dyDescent="0.25">
      <c r="B33" s="54" t="s">
        <v>9</v>
      </c>
      <c r="C33" s="36">
        <f t="shared" si="0"/>
        <v>0.15957446808510639</v>
      </c>
      <c r="H33" s="18"/>
    </row>
    <row r="34" spans="2:14" ht="17.100000000000001" customHeight="1" thickBot="1" x14ac:dyDescent="0.25">
      <c r="B34" s="54" t="s">
        <v>52</v>
      </c>
      <c r="C34" s="36">
        <f t="shared" si="0"/>
        <v>0.47073170731707314</v>
      </c>
      <c r="H34" s="18"/>
    </row>
    <row r="35" spans="2:14" ht="17.100000000000001" customHeight="1" thickBot="1" x14ac:dyDescent="0.25">
      <c r="B35" s="54" t="s">
        <v>47</v>
      </c>
      <c r="C35" s="36">
        <f t="shared" si="0"/>
        <v>0.53132832080200498</v>
      </c>
      <c r="H35" s="18"/>
    </row>
    <row r="36" spans="2:14" ht="17.100000000000001" customHeight="1" thickBot="1" x14ac:dyDescent="0.25">
      <c r="B36" s="54" t="s">
        <v>26</v>
      </c>
      <c r="C36" s="36">
        <f t="shared" si="0"/>
        <v>0.31528103044496486</v>
      </c>
      <c r="H36" s="18"/>
    </row>
    <row r="37" spans="2:14" ht="17.100000000000001" customHeight="1" thickBot="1" x14ac:dyDescent="0.25">
      <c r="B37" s="54" t="s">
        <v>46</v>
      </c>
      <c r="C37" s="36">
        <f t="shared" si="0"/>
        <v>0.35864709636247605</v>
      </c>
      <c r="H37" s="18"/>
    </row>
    <row r="38" spans="2:14" ht="17.100000000000001" customHeight="1" thickBot="1" x14ac:dyDescent="0.25">
      <c r="B38" s="54" t="s">
        <v>21</v>
      </c>
      <c r="C38" s="36">
        <f t="shared" si="0"/>
        <v>0.49101796407185627</v>
      </c>
      <c r="D38" s="18"/>
      <c r="E38" s="18"/>
      <c r="F38" s="18"/>
      <c r="G38" s="18"/>
      <c r="H38" s="18"/>
      <c r="I38" s="18"/>
      <c r="J38" s="18"/>
      <c r="K38" s="18"/>
      <c r="L38" s="18"/>
      <c r="M38" s="18"/>
      <c r="N38" s="18"/>
    </row>
    <row r="39" spans="2:14" ht="17.100000000000001" customHeight="1" thickBot="1" x14ac:dyDescent="0.25">
      <c r="B39" s="54" t="s">
        <v>10</v>
      </c>
      <c r="C39" s="36">
        <f t="shared" si="0"/>
        <v>0.1630971993410214</v>
      </c>
      <c r="H39" s="18"/>
    </row>
    <row r="40" spans="2:14" ht="17.100000000000001" customHeight="1" thickBot="1" x14ac:dyDescent="0.25">
      <c r="B40" s="54" t="s">
        <v>142</v>
      </c>
      <c r="C40" s="36">
        <f t="shared" si="0"/>
        <v>0.4195899772209567</v>
      </c>
      <c r="H40" s="18"/>
    </row>
    <row r="41" spans="2:14" ht="17.100000000000001" customHeight="1" thickBot="1" x14ac:dyDescent="0.25">
      <c r="B41" s="54" t="s">
        <v>143</v>
      </c>
      <c r="C41" s="36">
        <f t="shared" si="0"/>
        <v>0.60634328358208955</v>
      </c>
    </row>
    <row r="42" spans="2:14" ht="17.100000000000001" customHeight="1" thickBot="1" x14ac:dyDescent="0.25">
      <c r="B42" s="54" t="s">
        <v>144</v>
      </c>
      <c r="C42" s="36">
        <f t="shared" si="0"/>
        <v>0.44761904761904764</v>
      </c>
    </row>
    <row r="43" spans="2:14" ht="17.100000000000001" customHeight="1" thickBot="1" x14ac:dyDescent="0.25">
      <c r="B43" s="54" t="s">
        <v>49</v>
      </c>
      <c r="C43" s="36">
        <f t="shared" si="0"/>
        <v>0.12074303405572756</v>
      </c>
    </row>
    <row r="44" spans="2:14" ht="17.100000000000001" customHeight="1" thickBot="1" x14ac:dyDescent="0.25">
      <c r="B44" s="54" t="s">
        <v>11</v>
      </c>
      <c r="C44" s="36">
        <f t="shared" si="0"/>
        <v>1.3714285714285714</v>
      </c>
    </row>
    <row r="45" spans="2:14" ht="17.100000000000001" customHeight="1" thickBot="1" x14ac:dyDescent="0.25">
      <c r="B45" s="56" t="s">
        <v>22</v>
      </c>
      <c r="C45" s="64">
        <f t="shared" si="0"/>
        <v>0.37032248250684513</v>
      </c>
    </row>
    <row r="47" spans="2:14" x14ac:dyDescent="0.2">
      <c r="B47" s="66" t="s">
        <v>117</v>
      </c>
      <c r="C47" s="66"/>
      <c r="D47" s="66"/>
      <c r="E47" s="66"/>
      <c r="F47" s="66"/>
      <c r="G47" s="66"/>
      <c r="H47" s="66"/>
      <c r="I47" s="66"/>
      <c r="J47" s="66"/>
    </row>
    <row r="48" spans="2:14" x14ac:dyDescent="0.2">
      <c r="B48" s="66" t="s">
        <v>119</v>
      </c>
      <c r="C48" s="66"/>
      <c r="D48" s="66"/>
      <c r="E48" s="66"/>
      <c r="F48" s="66"/>
      <c r="G48" s="66"/>
      <c r="H48" s="66"/>
      <c r="I48" s="66"/>
      <c r="J48" s="66"/>
    </row>
    <row r="53" spans="2:14" ht="39" customHeight="1" x14ac:dyDescent="0.2">
      <c r="C53" s="38" t="s">
        <v>235</v>
      </c>
      <c r="D53" s="38" t="s">
        <v>239</v>
      </c>
      <c r="E53" s="38" t="s">
        <v>240</v>
      </c>
      <c r="F53" s="60" t="s">
        <v>241</v>
      </c>
      <c r="G53" s="38" t="s">
        <v>243</v>
      </c>
      <c r="K53" s="110"/>
      <c r="L53" s="122">
        <v>45292</v>
      </c>
      <c r="N53" s="119"/>
    </row>
    <row r="54" spans="2:14" ht="15" thickBot="1" x14ac:dyDescent="0.25">
      <c r="B54" s="54" t="s">
        <v>50</v>
      </c>
      <c r="C54" s="102">
        <f>+C6/$L54*100000</f>
        <v>21.815638313078498</v>
      </c>
      <c r="D54" s="102">
        <f t="shared" ref="D54:G54" si="1">+D6/$L54*100000</f>
        <v>28.610300662672739</v>
      </c>
      <c r="E54" s="102">
        <f t="shared" si="1"/>
        <v>22.304217712798483</v>
      </c>
      <c r="F54" s="102">
        <f t="shared" si="1"/>
        <v>27.155924775134174</v>
      </c>
      <c r="G54" s="102">
        <f t="shared" si="1"/>
        <v>28.962532322935985</v>
      </c>
      <c r="K54" s="110"/>
      <c r="L54" s="12">
        <v>8801026</v>
      </c>
    </row>
    <row r="55" spans="2:14" ht="15" thickBot="1" x14ac:dyDescent="0.25">
      <c r="B55" s="54" t="s">
        <v>51</v>
      </c>
      <c r="C55" s="102">
        <f t="shared" ref="C55:G55" si="2">+C7/$L55*100000</f>
        <v>18.496719791712138</v>
      </c>
      <c r="D55" s="102">
        <f t="shared" si="2"/>
        <v>21.234234320885534</v>
      </c>
      <c r="E55" s="102">
        <f t="shared" si="2"/>
        <v>14.575415195869164</v>
      </c>
      <c r="F55" s="102">
        <f t="shared" si="2"/>
        <v>20.864299925051291</v>
      </c>
      <c r="G55" s="102">
        <f t="shared" si="2"/>
        <v>21.530181837552927</v>
      </c>
      <c r="K55" s="110"/>
      <c r="L55" s="12">
        <v>1351591</v>
      </c>
    </row>
    <row r="56" spans="2:14" ht="15" thickBot="1" x14ac:dyDescent="0.25">
      <c r="B56" s="54" t="s">
        <v>141</v>
      </c>
      <c r="C56" s="102">
        <f t="shared" ref="C56:G56" si="3">+C8/$L56*100000</f>
        <v>20.99843601271396</v>
      </c>
      <c r="D56" s="102">
        <f t="shared" si="3"/>
        <v>20.602239106813695</v>
      </c>
      <c r="E56" s="102">
        <f t="shared" si="3"/>
        <v>20.602239106813695</v>
      </c>
      <c r="F56" s="102">
        <f t="shared" si="3"/>
        <v>29.021423357194294</v>
      </c>
      <c r="G56" s="102">
        <f t="shared" si="3"/>
        <v>26.049946562942317</v>
      </c>
      <c r="K56" s="110"/>
      <c r="L56" s="12">
        <v>1009599</v>
      </c>
    </row>
    <row r="57" spans="2:14" ht="15" thickBot="1" x14ac:dyDescent="0.25">
      <c r="B57" s="54" t="s">
        <v>45</v>
      </c>
      <c r="C57" s="102">
        <f t="shared" ref="C57:G57" si="4">+C9/$L57*100000</f>
        <v>24.679972202557622</v>
      </c>
      <c r="D57" s="102">
        <f t="shared" si="4"/>
        <v>31.093517610459113</v>
      </c>
      <c r="E57" s="102">
        <f t="shared" si="4"/>
        <v>23.137473939897774</v>
      </c>
      <c r="F57" s="102">
        <f t="shared" si="4"/>
        <v>30.525228776847587</v>
      </c>
      <c r="G57" s="102">
        <f t="shared" si="4"/>
        <v>33.934961778516737</v>
      </c>
      <c r="K57" s="110"/>
      <c r="L57" s="12">
        <v>1231768</v>
      </c>
    </row>
    <row r="58" spans="2:14" ht="15" thickBot="1" x14ac:dyDescent="0.25">
      <c r="B58" s="54" t="s">
        <v>8</v>
      </c>
      <c r="C58" s="102">
        <f t="shared" ref="C58:G58" si="5">+C10/$L58*100000</f>
        <v>27.157963760198751</v>
      </c>
      <c r="D58" s="102">
        <f t="shared" si="5"/>
        <v>31.803404929706435</v>
      </c>
      <c r="E58" s="102">
        <f t="shared" si="5"/>
        <v>34.349464032225072</v>
      </c>
      <c r="F58" s="102">
        <f t="shared" si="5"/>
        <v>43.729681778346347</v>
      </c>
      <c r="G58" s="102">
        <f t="shared" si="5"/>
        <v>45.650393031123564</v>
      </c>
      <c r="K58" s="110"/>
      <c r="L58" s="12">
        <v>2238754</v>
      </c>
    </row>
    <row r="59" spans="2:14" ht="15" thickBot="1" x14ac:dyDescent="0.25">
      <c r="B59" s="54" t="s">
        <v>9</v>
      </c>
      <c r="C59" s="102">
        <f t="shared" ref="C59:G59" si="6">+C11/$L59*100000</f>
        <v>15.909256309966471</v>
      </c>
      <c r="D59" s="102">
        <f t="shared" si="6"/>
        <v>22.002162981868526</v>
      </c>
      <c r="E59" s="102">
        <f t="shared" si="6"/>
        <v>14.04753482688529</v>
      </c>
      <c r="F59" s="102">
        <f t="shared" si="6"/>
        <v>16.92474075528348</v>
      </c>
      <c r="G59" s="102">
        <f t="shared" si="6"/>
        <v>18.447967423258994</v>
      </c>
      <c r="K59" s="110"/>
      <c r="L59" s="12">
        <v>590851</v>
      </c>
    </row>
    <row r="60" spans="2:14" ht="15" thickBot="1" x14ac:dyDescent="0.25">
      <c r="B60" s="54" t="s">
        <v>53</v>
      </c>
      <c r="C60" s="102">
        <f t="shared" ref="C60:G60" si="7">+C12/$L60*100000</f>
        <v>17.142747238136174</v>
      </c>
      <c r="D60" s="102">
        <f t="shared" si="7"/>
        <v>20.404050371245006</v>
      </c>
      <c r="E60" s="102">
        <f t="shared" si="7"/>
        <v>18.898833540579393</v>
      </c>
      <c r="F60" s="102">
        <f t="shared" si="7"/>
        <v>21.992890359169824</v>
      </c>
      <c r="G60" s="102">
        <f t="shared" si="7"/>
        <v>25.212381913649054</v>
      </c>
      <c r="K60" s="110"/>
      <c r="L60" s="12">
        <v>2391682</v>
      </c>
    </row>
    <row r="61" spans="2:14" ht="15" thickBot="1" x14ac:dyDescent="0.25">
      <c r="B61" s="54" t="s">
        <v>47</v>
      </c>
      <c r="C61" s="102">
        <f t="shared" ref="C61:G61" si="8">+C13/$L61*100000</f>
        <v>18.959976392691047</v>
      </c>
      <c r="D61" s="102">
        <f t="shared" si="8"/>
        <v>24.994856096630304</v>
      </c>
      <c r="E61" s="102">
        <f t="shared" si="8"/>
        <v>19.435163770953981</v>
      </c>
      <c r="F61" s="102">
        <f t="shared" si="8"/>
        <v>31.694998130137666</v>
      </c>
      <c r="G61" s="102">
        <f t="shared" si="8"/>
        <v>29.03394881186524</v>
      </c>
      <c r="K61" s="110"/>
      <c r="L61" s="12">
        <v>2104433</v>
      </c>
    </row>
    <row r="62" spans="2:14" ht="15" thickBot="1" x14ac:dyDescent="0.25">
      <c r="B62" s="54" t="s">
        <v>26</v>
      </c>
      <c r="C62" s="102">
        <f t="shared" ref="C62:G62" si="9">+C14/$L62*100000</f>
        <v>42.634816694626004</v>
      </c>
      <c r="D62" s="102">
        <f t="shared" si="9"/>
        <v>46.74103879431334</v>
      </c>
      <c r="E62" s="102">
        <f t="shared" si="9"/>
        <v>39.614434481482128</v>
      </c>
      <c r="F62" s="102">
        <f t="shared" si="9"/>
        <v>46.166916555451287</v>
      </c>
      <c r="G62" s="102">
        <f t="shared" si="9"/>
        <v>56.076765634939875</v>
      </c>
      <c r="K62" s="110"/>
      <c r="L62" s="12">
        <v>8012231</v>
      </c>
    </row>
    <row r="63" spans="2:14" ht="15" thickBot="1" x14ac:dyDescent="0.25">
      <c r="B63" s="54" t="s">
        <v>204</v>
      </c>
      <c r="C63" s="102">
        <f t="shared" ref="C63:G63" si="10">+C15/$L63*100000</f>
        <v>29.458846442707994</v>
      </c>
      <c r="D63" s="102">
        <f t="shared" si="10"/>
        <v>37.711835331252225</v>
      </c>
      <c r="E63" s="102">
        <f t="shared" si="10"/>
        <v>31.921583445895454</v>
      </c>
      <c r="F63" s="102">
        <f t="shared" si="10"/>
        <v>34.703912273924033</v>
      </c>
      <c r="G63" s="102">
        <f t="shared" si="10"/>
        <v>40.024176181573274</v>
      </c>
      <c r="K63" s="110"/>
      <c r="L63" s="12">
        <v>5319285</v>
      </c>
    </row>
    <row r="64" spans="2:14" ht="15" thickBot="1" x14ac:dyDescent="0.25">
      <c r="B64" s="54" t="s">
        <v>21</v>
      </c>
      <c r="C64" s="102">
        <f t="shared" ref="C64:G64" si="11">+C16/$L64*100000</f>
        <v>15.834171659487561</v>
      </c>
      <c r="D64" s="102">
        <f t="shared" si="11"/>
        <v>25.220896176189768</v>
      </c>
      <c r="E64" s="102">
        <f t="shared" si="11"/>
        <v>19.626787625831884</v>
      </c>
      <c r="F64" s="102">
        <f t="shared" si="11"/>
        <v>23.13495739470039</v>
      </c>
      <c r="G64" s="102">
        <f t="shared" si="11"/>
        <v>23.609034390493427</v>
      </c>
      <c r="K64" s="110"/>
      <c r="L64" s="12">
        <v>1054681</v>
      </c>
    </row>
    <row r="65" spans="2:12" ht="15" thickBot="1" x14ac:dyDescent="0.25">
      <c r="B65" s="54" t="s">
        <v>10</v>
      </c>
      <c r="C65" s="102">
        <f t="shared" ref="C65:G65" si="12">+C17/$L65*100000</f>
        <v>22.433017854390865</v>
      </c>
      <c r="D65" s="102">
        <f t="shared" si="12"/>
        <v>23.689562511803203</v>
      </c>
      <c r="E65" s="102">
        <f t="shared" si="12"/>
        <v>18.293811924091401</v>
      </c>
      <c r="F65" s="102">
        <f t="shared" si="12"/>
        <v>21.398216371816002</v>
      </c>
      <c r="G65" s="102">
        <f t="shared" si="12"/>
        <v>26.091780239209147</v>
      </c>
      <c r="K65" s="110"/>
      <c r="L65" s="12">
        <v>2705833</v>
      </c>
    </row>
    <row r="66" spans="2:12" ht="15" thickBot="1" x14ac:dyDescent="0.25">
      <c r="B66" s="54" t="s">
        <v>142</v>
      </c>
      <c r="C66" s="102">
        <f t="shared" ref="C66:G66" si="13">+C18/$L66*100000</f>
        <v>31.315680895637033</v>
      </c>
      <c r="D66" s="102">
        <f t="shared" si="13"/>
        <v>29.874731569687448</v>
      </c>
      <c r="E66" s="102">
        <f t="shared" si="13"/>
        <v>25.380681691725869</v>
      </c>
      <c r="F66" s="102">
        <f t="shared" si="13"/>
        <v>45.211568454794424</v>
      </c>
      <c r="G66" s="102">
        <f t="shared" si="13"/>
        <v>44.455426729296128</v>
      </c>
      <c r="K66" s="110"/>
      <c r="L66" s="12">
        <v>7009268</v>
      </c>
    </row>
    <row r="67" spans="2:12" ht="15" thickBot="1" x14ac:dyDescent="0.25">
      <c r="B67" s="54" t="s">
        <v>143</v>
      </c>
      <c r="C67" s="102">
        <f t="shared" ref="C67:G67" si="14">+C19/$L67*100000</f>
        <v>34.172950834304544</v>
      </c>
      <c r="D67" s="102">
        <f t="shared" si="14"/>
        <v>47.370340428896036</v>
      </c>
      <c r="E67" s="102">
        <f t="shared" si="14"/>
        <v>36.021860487653107</v>
      </c>
      <c r="F67" s="102">
        <f t="shared" si="14"/>
        <v>47.561606944759681</v>
      </c>
      <c r="G67" s="102">
        <f t="shared" si="14"/>
        <v>54.893490052866071</v>
      </c>
      <c r="K67" s="110"/>
      <c r="L67" s="12">
        <v>1568492</v>
      </c>
    </row>
    <row r="68" spans="2:12" ht="15" thickBot="1" x14ac:dyDescent="0.25">
      <c r="B68" s="54" t="s">
        <v>144</v>
      </c>
      <c r="C68" s="102">
        <f t="shared" ref="C68:G68" si="15">+C20/$L68*100000</f>
        <v>15.479123085564169</v>
      </c>
      <c r="D68" s="102">
        <f t="shared" si="15"/>
        <v>19.606889241714615</v>
      </c>
      <c r="E68" s="102">
        <f t="shared" si="15"/>
        <v>16.068803965014233</v>
      </c>
      <c r="F68" s="102">
        <f t="shared" si="15"/>
        <v>19.75430946157713</v>
      </c>
      <c r="G68" s="102">
        <f t="shared" si="15"/>
        <v>22.407873419102415</v>
      </c>
      <c r="K68" s="110"/>
      <c r="L68" s="12">
        <v>678333</v>
      </c>
    </row>
    <row r="69" spans="2:12" ht="15" thickBot="1" x14ac:dyDescent="0.25">
      <c r="B69" s="54" t="s">
        <v>49</v>
      </c>
      <c r="C69" s="102">
        <f t="shared" ref="C69:G69" si="16">+C21/$L69*100000</f>
        <v>14.499363464477009</v>
      </c>
      <c r="D69" s="102">
        <f t="shared" si="16"/>
        <v>13.107783689248565</v>
      </c>
      <c r="E69" s="102">
        <f t="shared" si="16"/>
        <v>10.593962159803635</v>
      </c>
      <c r="F69" s="102">
        <f t="shared" si="16"/>
        <v>16.384729611560704</v>
      </c>
      <c r="G69" s="102">
        <f t="shared" si="16"/>
        <v>16.250060601054727</v>
      </c>
      <c r="K69" s="110"/>
      <c r="L69" s="12">
        <v>2227684</v>
      </c>
    </row>
    <row r="70" spans="2:12" ht="15" thickBot="1" x14ac:dyDescent="0.25">
      <c r="B70" s="54" t="s">
        <v>11</v>
      </c>
      <c r="C70" s="102">
        <f t="shared" ref="C70:G71" si="17">+C22/$L70*100000</f>
        <v>10.796337882190361</v>
      </c>
      <c r="D70" s="102">
        <f t="shared" si="17"/>
        <v>16.965673814870566</v>
      </c>
      <c r="E70" s="102">
        <f t="shared" si="17"/>
        <v>14.189472645164473</v>
      </c>
      <c r="F70" s="102">
        <f t="shared" si="17"/>
        <v>19.124941391308639</v>
      </c>
      <c r="G70" s="102">
        <f t="shared" si="17"/>
        <v>25.602744120622855</v>
      </c>
      <c r="K70" s="110"/>
      <c r="L70" s="12">
        <v>324184</v>
      </c>
    </row>
    <row r="71" spans="2:12" ht="15" thickBot="1" x14ac:dyDescent="0.25">
      <c r="B71" s="56" t="s">
        <v>22</v>
      </c>
      <c r="C71" s="103">
        <f t="shared" si="17"/>
        <v>27.042539036906749</v>
      </c>
      <c r="D71" s="103">
        <f t="shared" si="17"/>
        <v>31.31858396067684</v>
      </c>
      <c r="E71" s="103">
        <f t="shared" si="17"/>
        <v>26.069682255308265</v>
      </c>
      <c r="F71" s="103">
        <f t="shared" si="17"/>
        <v>33.848422948765929</v>
      </c>
      <c r="G71" s="103">
        <f t="shared" si="17"/>
        <v>37.056999226342327</v>
      </c>
      <c r="K71" s="110"/>
      <c r="L71" s="12">
        <v>48619695</v>
      </c>
    </row>
    <row r="72" spans="2:12" ht="13.5" thickBot="1" x14ac:dyDescent="0.25">
      <c r="C72" s="102"/>
      <c r="D72" s="102"/>
      <c r="E72" s="102"/>
      <c r="F72" s="102"/>
      <c r="G72" s="102"/>
    </row>
    <row r="73" spans="2:12" ht="13.5" thickBot="1" x14ac:dyDescent="0.25">
      <c r="C73" s="102"/>
      <c r="D73" s="102"/>
      <c r="E73" s="102"/>
      <c r="F73" s="102"/>
      <c r="G73" s="102"/>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B7FE-2470-4D7B-A607-FEDEE73EA8D0}">
  <dimension ref="B2:N45"/>
  <sheetViews>
    <sheetView zoomScaleNormal="100" workbookViewId="0"/>
  </sheetViews>
  <sheetFormatPr baseColWidth="10" defaultColWidth="11.42578125" defaultRowHeight="12.75" x14ac:dyDescent="0.2"/>
  <cols>
    <col min="1" max="1" width="8.7109375" style="126" customWidth="1"/>
    <col min="2" max="2" width="33.85546875" style="126" customWidth="1"/>
    <col min="3" max="18" width="12.28515625" style="126" customWidth="1"/>
    <col min="19" max="19" width="9.5703125" style="126" customWidth="1"/>
    <col min="20" max="20" width="14.42578125" style="126" customWidth="1"/>
    <col min="21" max="59" width="12.28515625" style="126" customWidth="1"/>
    <col min="60" max="16384" width="11.42578125" style="126"/>
  </cols>
  <sheetData>
    <row r="2" spans="2:14" ht="40.5" customHeight="1" x14ac:dyDescent="0.25">
      <c r="B2" s="144"/>
      <c r="C2" s="143"/>
      <c r="N2" s="89"/>
    </row>
    <row r="3" spans="2:14" s="140" customFormat="1" ht="28.5" customHeight="1" x14ac:dyDescent="0.2">
      <c r="B3" s="142"/>
      <c r="C3" s="141"/>
    </row>
    <row r="5" spans="2:14" ht="39" customHeight="1" x14ac:dyDescent="0.2">
      <c r="C5" s="137" t="s">
        <v>235</v>
      </c>
      <c r="D5" s="139" t="s">
        <v>239</v>
      </c>
      <c r="E5" s="139" t="s">
        <v>240</v>
      </c>
      <c r="F5" s="138" t="s">
        <v>241</v>
      </c>
      <c r="G5" s="137" t="s">
        <v>243</v>
      </c>
    </row>
    <row r="6" spans="2:14" ht="17.100000000000001" customHeight="1" thickBot="1" x14ac:dyDescent="0.25">
      <c r="B6" s="130" t="s">
        <v>50</v>
      </c>
      <c r="C6" s="135">
        <v>1194</v>
      </c>
      <c r="D6" s="136">
        <v>1751</v>
      </c>
      <c r="E6" s="136">
        <v>1433</v>
      </c>
      <c r="F6" s="136">
        <v>1628</v>
      </c>
      <c r="G6" s="135">
        <v>2226</v>
      </c>
    </row>
    <row r="7" spans="2:14" ht="17.100000000000001" customHeight="1" thickBot="1" x14ac:dyDescent="0.25">
      <c r="B7" s="130" t="s">
        <v>51</v>
      </c>
      <c r="C7" s="135">
        <v>186</v>
      </c>
      <c r="D7" s="136">
        <v>209</v>
      </c>
      <c r="E7" s="136">
        <v>148</v>
      </c>
      <c r="F7" s="136">
        <v>164</v>
      </c>
      <c r="G7" s="135">
        <v>208</v>
      </c>
    </row>
    <row r="8" spans="2:14" ht="17.100000000000001" customHeight="1" thickBot="1" x14ac:dyDescent="0.25">
      <c r="B8" s="130" t="s">
        <v>141</v>
      </c>
      <c r="C8" s="135">
        <v>196</v>
      </c>
      <c r="D8" s="136">
        <v>260</v>
      </c>
      <c r="E8" s="136">
        <v>173</v>
      </c>
      <c r="F8" s="136">
        <v>252</v>
      </c>
      <c r="G8" s="135">
        <v>266</v>
      </c>
    </row>
    <row r="9" spans="2:14" ht="17.100000000000001" customHeight="1" thickBot="1" x14ac:dyDescent="0.25">
      <c r="B9" s="130" t="s">
        <v>45</v>
      </c>
      <c r="C9" s="135">
        <v>133</v>
      </c>
      <c r="D9" s="136">
        <v>383</v>
      </c>
      <c r="E9" s="136">
        <v>220</v>
      </c>
      <c r="F9" s="136">
        <v>198</v>
      </c>
      <c r="G9" s="135">
        <v>362</v>
      </c>
    </row>
    <row r="10" spans="2:14" ht="17.100000000000001" customHeight="1" thickBot="1" x14ac:dyDescent="0.25">
      <c r="B10" s="130" t="s">
        <v>8</v>
      </c>
      <c r="C10" s="135">
        <v>586</v>
      </c>
      <c r="D10" s="136">
        <v>656</v>
      </c>
      <c r="E10" s="136">
        <v>685</v>
      </c>
      <c r="F10" s="136">
        <v>401</v>
      </c>
      <c r="G10" s="135">
        <v>571</v>
      </c>
    </row>
    <row r="11" spans="2:14" ht="17.100000000000001" customHeight="1" thickBot="1" x14ac:dyDescent="0.25">
      <c r="B11" s="130" t="s">
        <v>9</v>
      </c>
      <c r="C11" s="135">
        <v>89</v>
      </c>
      <c r="D11" s="136">
        <v>44</v>
      </c>
      <c r="E11" s="136">
        <v>89</v>
      </c>
      <c r="F11" s="136">
        <v>97</v>
      </c>
      <c r="G11" s="135">
        <v>78</v>
      </c>
    </row>
    <row r="12" spans="2:14" ht="17.100000000000001" customHeight="1" thickBot="1" x14ac:dyDescent="0.25">
      <c r="B12" s="130" t="s">
        <v>52</v>
      </c>
      <c r="C12" s="135">
        <v>314</v>
      </c>
      <c r="D12" s="136">
        <v>335</v>
      </c>
      <c r="E12" s="136">
        <v>324</v>
      </c>
      <c r="F12" s="136">
        <v>399</v>
      </c>
      <c r="G12" s="135">
        <v>553</v>
      </c>
    </row>
    <row r="13" spans="2:14" ht="17.100000000000001" customHeight="1" thickBot="1" x14ac:dyDescent="0.25">
      <c r="B13" s="130" t="s">
        <v>47</v>
      </c>
      <c r="C13" s="135">
        <v>302</v>
      </c>
      <c r="D13" s="136">
        <v>361</v>
      </c>
      <c r="E13" s="136">
        <v>271</v>
      </c>
      <c r="F13" s="136">
        <v>374</v>
      </c>
      <c r="G13" s="135">
        <v>489</v>
      </c>
    </row>
    <row r="14" spans="2:14" ht="17.100000000000001" customHeight="1" thickBot="1" x14ac:dyDescent="0.25">
      <c r="B14" s="130" t="s">
        <v>26</v>
      </c>
      <c r="C14" s="135">
        <v>3012</v>
      </c>
      <c r="D14" s="136">
        <v>3219</v>
      </c>
      <c r="E14" s="136">
        <v>2798</v>
      </c>
      <c r="F14" s="136">
        <v>3669</v>
      </c>
      <c r="G14" s="135">
        <v>4097</v>
      </c>
    </row>
    <row r="15" spans="2:14" ht="17.100000000000001" customHeight="1" thickBot="1" x14ac:dyDescent="0.25">
      <c r="B15" s="130" t="s">
        <v>46</v>
      </c>
      <c r="C15" s="135">
        <v>1334</v>
      </c>
      <c r="D15" s="136">
        <v>1504</v>
      </c>
      <c r="E15" s="136">
        <v>1346</v>
      </c>
      <c r="F15" s="136">
        <v>1401</v>
      </c>
      <c r="G15" s="135">
        <v>1647</v>
      </c>
    </row>
    <row r="16" spans="2:14" ht="17.100000000000001" customHeight="1" thickBot="1" x14ac:dyDescent="0.25">
      <c r="B16" s="130" t="s">
        <v>21</v>
      </c>
      <c r="C16" s="135">
        <v>138</v>
      </c>
      <c r="D16" s="136">
        <v>136</v>
      </c>
      <c r="E16" s="136">
        <v>121</v>
      </c>
      <c r="F16" s="136">
        <v>151</v>
      </c>
      <c r="G16" s="135">
        <v>126</v>
      </c>
    </row>
    <row r="17" spans="2:7" ht="17.100000000000001" customHeight="1" thickBot="1" x14ac:dyDescent="0.25">
      <c r="B17" s="130" t="s">
        <v>10</v>
      </c>
      <c r="C17" s="135">
        <v>315</v>
      </c>
      <c r="D17" s="136">
        <v>489</v>
      </c>
      <c r="E17" s="136">
        <v>448</v>
      </c>
      <c r="F17" s="136">
        <v>443</v>
      </c>
      <c r="G17" s="135">
        <v>438</v>
      </c>
    </row>
    <row r="18" spans="2:7" ht="17.100000000000001" customHeight="1" thickBot="1" x14ac:dyDescent="0.25">
      <c r="B18" s="130" t="s">
        <v>142</v>
      </c>
      <c r="C18" s="135">
        <v>1432</v>
      </c>
      <c r="D18" s="136">
        <v>1548</v>
      </c>
      <c r="E18" s="136">
        <v>1045</v>
      </c>
      <c r="F18" s="136">
        <v>2104</v>
      </c>
      <c r="G18" s="135">
        <v>2538</v>
      </c>
    </row>
    <row r="19" spans="2:7" ht="17.100000000000001" customHeight="1" thickBot="1" x14ac:dyDescent="0.25">
      <c r="B19" s="130" t="s">
        <v>143</v>
      </c>
      <c r="C19" s="135">
        <v>503</v>
      </c>
      <c r="D19" s="136">
        <v>496</v>
      </c>
      <c r="E19" s="136">
        <v>505</v>
      </c>
      <c r="F19" s="136">
        <v>607</v>
      </c>
      <c r="G19" s="135">
        <v>744</v>
      </c>
    </row>
    <row r="20" spans="2:7" ht="17.100000000000001" customHeight="1" thickBot="1" x14ac:dyDescent="0.25">
      <c r="B20" s="130" t="s">
        <v>144</v>
      </c>
      <c r="C20" s="135">
        <v>92</v>
      </c>
      <c r="D20" s="136">
        <v>102</v>
      </c>
      <c r="E20" s="136">
        <v>22</v>
      </c>
      <c r="F20" s="136">
        <v>99</v>
      </c>
      <c r="G20" s="135">
        <v>174</v>
      </c>
    </row>
    <row r="21" spans="2:7" ht="17.100000000000001" customHeight="1" thickBot="1" x14ac:dyDescent="0.25">
      <c r="B21" s="130" t="s">
        <v>49</v>
      </c>
      <c r="C21" s="135">
        <v>285</v>
      </c>
      <c r="D21" s="136">
        <v>296</v>
      </c>
      <c r="E21" s="136">
        <v>238</v>
      </c>
      <c r="F21" s="136">
        <v>265</v>
      </c>
      <c r="G21" s="135">
        <v>268</v>
      </c>
    </row>
    <row r="22" spans="2:7" ht="17.100000000000001" customHeight="1" thickBot="1" x14ac:dyDescent="0.25">
      <c r="B22" s="130" t="s">
        <v>11</v>
      </c>
      <c r="C22" s="135">
        <v>38</v>
      </c>
      <c r="D22" s="135">
        <v>28</v>
      </c>
      <c r="E22" s="135">
        <v>47</v>
      </c>
      <c r="F22" s="135">
        <v>43</v>
      </c>
      <c r="G22" s="126">
        <v>64</v>
      </c>
    </row>
    <row r="23" spans="2:7" ht="17.100000000000001" customHeight="1" thickBot="1" x14ac:dyDescent="0.25">
      <c r="B23" s="128" t="s">
        <v>22</v>
      </c>
      <c r="C23" s="134">
        <v>10149</v>
      </c>
      <c r="D23" s="134">
        <v>11817</v>
      </c>
      <c r="E23" s="134">
        <v>9913</v>
      </c>
      <c r="F23" s="134">
        <v>12295</v>
      </c>
      <c r="G23" s="134">
        <v>14849</v>
      </c>
    </row>
    <row r="24" spans="2:7" ht="30" customHeight="1" x14ac:dyDescent="0.2">
      <c r="E24" s="133"/>
    </row>
    <row r="25" spans="2:7" ht="42" customHeight="1" x14ac:dyDescent="0.2">
      <c r="B25" s="132"/>
      <c r="C25" s="132"/>
    </row>
    <row r="27" spans="2:7" ht="39" customHeight="1" x14ac:dyDescent="0.2">
      <c r="C27" s="131" t="s">
        <v>244</v>
      </c>
    </row>
    <row r="28" spans="2:7" ht="17.100000000000001" customHeight="1" thickBot="1" x14ac:dyDescent="0.25">
      <c r="B28" s="130" t="s">
        <v>50</v>
      </c>
      <c r="C28" s="129">
        <f t="shared" ref="C28:C45" si="0">+IF(C6&gt;0,(G6-C6)/C6,"-")</f>
        <v>0.86432160804020097</v>
      </c>
    </row>
    <row r="29" spans="2:7" ht="17.100000000000001" customHeight="1" thickBot="1" x14ac:dyDescent="0.25">
      <c r="B29" s="130" t="s">
        <v>51</v>
      </c>
      <c r="C29" s="129">
        <f t="shared" si="0"/>
        <v>0.11827956989247312</v>
      </c>
    </row>
    <row r="30" spans="2:7" ht="17.100000000000001" customHeight="1" thickBot="1" x14ac:dyDescent="0.25">
      <c r="B30" s="130" t="s">
        <v>141</v>
      </c>
      <c r="C30" s="129">
        <f t="shared" si="0"/>
        <v>0.35714285714285715</v>
      </c>
    </row>
    <row r="31" spans="2:7" ht="17.100000000000001" customHeight="1" thickBot="1" x14ac:dyDescent="0.25">
      <c r="B31" s="130" t="s">
        <v>45</v>
      </c>
      <c r="C31" s="129">
        <f t="shared" si="0"/>
        <v>1.7218045112781954</v>
      </c>
    </row>
    <row r="32" spans="2:7" ht="17.100000000000001" customHeight="1" thickBot="1" x14ac:dyDescent="0.25">
      <c r="B32" s="130" t="s">
        <v>8</v>
      </c>
      <c r="C32" s="129">
        <f t="shared" si="0"/>
        <v>-2.5597269624573378E-2</v>
      </c>
    </row>
    <row r="33" spans="2:3" ht="17.100000000000001" customHeight="1" thickBot="1" x14ac:dyDescent="0.25">
      <c r="B33" s="130" t="s">
        <v>9</v>
      </c>
      <c r="C33" s="129">
        <f t="shared" si="0"/>
        <v>-0.12359550561797752</v>
      </c>
    </row>
    <row r="34" spans="2:3" ht="17.100000000000001" customHeight="1" thickBot="1" x14ac:dyDescent="0.25">
      <c r="B34" s="130" t="s">
        <v>52</v>
      </c>
      <c r="C34" s="129">
        <f t="shared" si="0"/>
        <v>0.76114649681528668</v>
      </c>
    </row>
    <row r="35" spans="2:3" ht="17.100000000000001" customHeight="1" thickBot="1" x14ac:dyDescent="0.25">
      <c r="B35" s="130" t="s">
        <v>47</v>
      </c>
      <c r="C35" s="129">
        <f t="shared" si="0"/>
        <v>0.61920529801324509</v>
      </c>
    </row>
    <row r="36" spans="2:3" ht="17.100000000000001" customHeight="1" thickBot="1" x14ac:dyDescent="0.25">
      <c r="B36" s="130" t="s">
        <v>26</v>
      </c>
      <c r="C36" s="129">
        <f t="shared" si="0"/>
        <v>0.36022576361221781</v>
      </c>
    </row>
    <row r="37" spans="2:3" ht="17.100000000000001" customHeight="1" thickBot="1" x14ac:dyDescent="0.25">
      <c r="B37" s="130" t="s">
        <v>46</v>
      </c>
      <c r="C37" s="129">
        <f t="shared" si="0"/>
        <v>0.23463268365817092</v>
      </c>
    </row>
    <row r="38" spans="2:3" ht="17.100000000000001" customHeight="1" thickBot="1" x14ac:dyDescent="0.25">
      <c r="B38" s="130" t="s">
        <v>21</v>
      </c>
      <c r="C38" s="129">
        <f t="shared" si="0"/>
        <v>-8.6956521739130432E-2</v>
      </c>
    </row>
    <row r="39" spans="2:3" ht="17.100000000000001" customHeight="1" thickBot="1" x14ac:dyDescent="0.25">
      <c r="B39" s="130" t="s">
        <v>10</v>
      </c>
      <c r="C39" s="129">
        <f t="shared" si="0"/>
        <v>0.39047619047619048</v>
      </c>
    </row>
    <row r="40" spans="2:3" ht="17.100000000000001" customHeight="1" thickBot="1" x14ac:dyDescent="0.25">
      <c r="B40" s="130" t="s">
        <v>142</v>
      </c>
      <c r="C40" s="129">
        <f t="shared" si="0"/>
        <v>0.77234636871508378</v>
      </c>
    </row>
    <row r="41" spans="2:3" ht="17.100000000000001" customHeight="1" thickBot="1" x14ac:dyDescent="0.25">
      <c r="B41" s="130" t="s">
        <v>143</v>
      </c>
      <c r="C41" s="129">
        <f t="shared" si="0"/>
        <v>0.47912524850894633</v>
      </c>
    </row>
    <row r="42" spans="2:3" ht="17.25" customHeight="1" thickBot="1" x14ac:dyDescent="0.25">
      <c r="B42" s="130" t="s">
        <v>144</v>
      </c>
      <c r="C42" s="129">
        <f t="shared" si="0"/>
        <v>0.89130434782608692</v>
      </c>
    </row>
    <row r="43" spans="2:3" ht="17.100000000000001" customHeight="1" thickBot="1" x14ac:dyDescent="0.25">
      <c r="B43" s="130" t="s">
        <v>49</v>
      </c>
      <c r="C43" s="129">
        <f t="shared" si="0"/>
        <v>-5.9649122807017542E-2</v>
      </c>
    </row>
    <row r="44" spans="2:3" ht="17.100000000000001" customHeight="1" thickBot="1" x14ac:dyDescent="0.25">
      <c r="B44" s="130" t="s">
        <v>11</v>
      </c>
      <c r="C44" s="129">
        <f t="shared" si="0"/>
        <v>0.68421052631578949</v>
      </c>
    </row>
    <row r="45" spans="2:3" ht="17.100000000000001" customHeight="1" thickBot="1" x14ac:dyDescent="0.25">
      <c r="B45" s="128" t="s">
        <v>22</v>
      </c>
      <c r="C45" s="127">
        <f t="shared" si="0"/>
        <v>0.4630998127894374</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2020-624A-4D7D-BD8C-41D467E91FD0}">
  <dimension ref="A1:AE45"/>
  <sheetViews>
    <sheetView zoomScaleNormal="100" workbookViewId="0"/>
  </sheetViews>
  <sheetFormatPr baseColWidth="10" defaultRowHeight="12.75" x14ac:dyDescent="0.2"/>
  <cols>
    <col min="1" max="1" width="8.7109375" style="145" customWidth="1"/>
    <col min="2" max="2" width="33.7109375" style="145" customWidth="1"/>
    <col min="3" max="20" width="12.28515625" style="145" customWidth="1"/>
    <col min="21" max="21" width="12.140625" style="145" customWidth="1"/>
    <col min="22" max="54" width="12.28515625" style="145" customWidth="1"/>
    <col min="55" max="16384" width="11.42578125" style="145"/>
  </cols>
  <sheetData>
    <row r="1" spans="1:3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40.5" customHeight="1" x14ac:dyDescent="0.25">
      <c r="A2" s="126"/>
      <c r="B2" s="144"/>
      <c r="C2" s="143"/>
      <c r="D2" s="143"/>
      <c r="E2" s="126"/>
      <c r="F2" s="126"/>
      <c r="G2" s="126"/>
      <c r="H2" s="126"/>
      <c r="I2" s="126"/>
      <c r="J2" s="126"/>
      <c r="K2" s="126"/>
      <c r="L2" s="126"/>
      <c r="M2" s="126"/>
      <c r="N2" s="126"/>
      <c r="O2" s="126"/>
      <c r="P2" s="126"/>
      <c r="Q2" s="89"/>
      <c r="R2" s="126"/>
      <c r="S2" s="126"/>
      <c r="T2" s="126"/>
      <c r="U2" s="126"/>
      <c r="V2" s="126"/>
      <c r="W2" s="126"/>
      <c r="X2" s="126"/>
      <c r="Y2" s="126"/>
      <c r="Z2" s="126"/>
      <c r="AA2" s="126"/>
      <c r="AB2" s="126"/>
      <c r="AC2" s="126"/>
      <c r="AD2" s="126"/>
      <c r="AE2" s="126"/>
    </row>
    <row r="3" spans="1:31" s="148" customFormat="1" ht="28.5" customHeight="1" x14ac:dyDescent="0.2">
      <c r="A3" s="140"/>
      <c r="B3" s="142"/>
      <c r="C3" s="141"/>
      <c r="D3" s="141"/>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row>
    <row r="4" spans="1:3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1" ht="39" customHeight="1" x14ac:dyDescent="0.2">
      <c r="A5" s="126"/>
      <c r="B5" s="126"/>
      <c r="C5" s="137" t="s">
        <v>235</v>
      </c>
      <c r="D5" s="137" t="s">
        <v>239</v>
      </c>
      <c r="E5" s="137" t="s">
        <v>240</v>
      </c>
      <c r="F5" s="138" t="s">
        <v>241</v>
      </c>
      <c r="G5" s="137" t="s">
        <v>243</v>
      </c>
      <c r="H5" s="126"/>
    </row>
    <row r="6" spans="1:31" ht="17.100000000000001" customHeight="1" thickBot="1" x14ac:dyDescent="0.25">
      <c r="A6" s="126"/>
      <c r="B6" s="130" t="s">
        <v>50</v>
      </c>
      <c r="C6" s="147">
        <v>7</v>
      </c>
      <c r="D6" s="135">
        <v>8</v>
      </c>
      <c r="E6" s="135">
        <v>21</v>
      </c>
      <c r="F6" s="147">
        <v>13</v>
      </c>
      <c r="G6" s="147">
        <v>8</v>
      </c>
      <c r="H6" s="126"/>
    </row>
    <row r="7" spans="1:31" ht="17.100000000000001" customHeight="1" thickBot="1" x14ac:dyDescent="0.25">
      <c r="A7" s="126"/>
      <c r="B7" s="130" t="s">
        <v>51</v>
      </c>
      <c r="C7" s="147">
        <v>4</v>
      </c>
      <c r="D7" s="135">
        <v>3</v>
      </c>
      <c r="E7" s="135">
        <v>2</v>
      </c>
      <c r="F7" s="147">
        <v>3</v>
      </c>
      <c r="G7" s="147">
        <v>5</v>
      </c>
      <c r="H7" s="126"/>
    </row>
    <row r="8" spans="1:31" ht="17.100000000000001" customHeight="1" thickBot="1" x14ac:dyDescent="0.25">
      <c r="A8" s="126"/>
      <c r="B8" s="130" t="s">
        <v>141</v>
      </c>
      <c r="C8" s="147">
        <v>0</v>
      </c>
      <c r="D8" s="135">
        <v>0</v>
      </c>
      <c r="E8" s="135">
        <v>0</v>
      </c>
      <c r="F8" s="147">
        <v>0</v>
      </c>
      <c r="G8" s="147">
        <v>0</v>
      </c>
      <c r="H8" s="126"/>
    </row>
    <row r="9" spans="1:31" ht="17.100000000000001" customHeight="1" thickBot="1" x14ac:dyDescent="0.25">
      <c r="A9" s="126"/>
      <c r="B9" s="130" t="s">
        <v>45</v>
      </c>
      <c r="C9" s="147">
        <v>2</v>
      </c>
      <c r="D9" s="135">
        <v>1</v>
      </c>
      <c r="E9" s="135">
        <v>1</v>
      </c>
      <c r="F9" s="147">
        <v>2</v>
      </c>
      <c r="G9" s="147">
        <v>1</v>
      </c>
      <c r="H9" s="126"/>
    </row>
    <row r="10" spans="1:31" ht="17.100000000000001" customHeight="1" thickBot="1" x14ac:dyDescent="0.25">
      <c r="A10" s="126"/>
      <c r="B10" s="130" t="s">
        <v>8</v>
      </c>
      <c r="C10" s="147">
        <v>0</v>
      </c>
      <c r="D10" s="135">
        <v>0</v>
      </c>
      <c r="E10" s="135">
        <v>0</v>
      </c>
      <c r="F10" s="147">
        <v>1</v>
      </c>
      <c r="G10" s="147">
        <v>0</v>
      </c>
      <c r="H10" s="126"/>
    </row>
    <row r="11" spans="1:31" ht="17.100000000000001" customHeight="1" thickBot="1" x14ac:dyDescent="0.25">
      <c r="A11" s="126"/>
      <c r="B11" s="130" t="s">
        <v>9</v>
      </c>
      <c r="C11" s="147">
        <v>0</v>
      </c>
      <c r="D11" s="135">
        <v>1</v>
      </c>
      <c r="E11" s="135">
        <v>0</v>
      </c>
      <c r="F11" s="147">
        <v>0</v>
      </c>
      <c r="G11" s="147">
        <v>0</v>
      </c>
      <c r="H11" s="126"/>
    </row>
    <row r="12" spans="1:31" ht="17.100000000000001" customHeight="1" thickBot="1" x14ac:dyDescent="0.25">
      <c r="A12" s="126"/>
      <c r="B12" s="130" t="s">
        <v>52</v>
      </c>
      <c r="C12" s="147">
        <v>1</v>
      </c>
      <c r="D12" s="135">
        <v>0</v>
      </c>
      <c r="E12" s="135">
        <v>0</v>
      </c>
      <c r="F12" s="147">
        <v>0</v>
      </c>
      <c r="G12" s="147">
        <v>7</v>
      </c>
      <c r="H12" s="126"/>
    </row>
    <row r="13" spans="1:31" ht="17.100000000000001" customHeight="1" thickBot="1" x14ac:dyDescent="0.25">
      <c r="A13" s="126"/>
      <c r="B13" s="130" t="s">
        <v>47</v>
      </c>
      <c r="C13" s="147">
        <v>1</v>
      </c>
      <c r="D13" s="135">
        <v>1</v>
      </c>
      <c r="E13" s="135">
        <v>0</v>
      </c>
      <c r="F13" s="147">
        <v>0</v>
      </c>
      <c r="G13" s="147">
        <v>1</v>
      </c>
      <c r="H13" s="126"/>
    </row>
    <row r="14" spans="1:31" ht="17.100000000000001" customHeight="1" thickBot="1" x14ac:dyDescent="0.25">
      <c r="A14" s="126"/>
      <c r="B14" s="130" t="s">
        <v>26</v>
      </c>
      <c r="C14" s="147">
        <v>2</v>
      </c>
      <c r="D14" s="135">
        <v>1</v>
      </c>
      <c r="E14" s="135">
        <v>2</v>
      </c>
      <c r="F14" s="147">
        <v>3</v>
      </c>
      <c r="G14" s="147">
        <v>6</v>
      </c>
      <c r="H14" s="126"/>
    </row>
    <row r="15" spans="1:31" ht="17.100000000000001" customHeight="1" thickBot="1" x14ac:dyDescent="0.25">
      <c r="A15" s="126"/>
      <c r="B15" s="130" t="s">
        <v>46</v>
      </c>
      <c r="C15" s="147">
        <v>3</v>
      </c>
      <c r="D15" s="135">
        <v>6</v>
      </c>
      <c r="E15" s="135">
        <v>1</v>
      </c>
      <c r="F15" s="147">
        <v>1</v>
      </c>
      <c r="G15" s="147">
        <v>3</v>
      </c>
      <c r="H15" s="126"/>
    </row>
    <row r="16" spans="1:31" ht="17.100000000000001" customHeight="1" thickBot="1" x14ac:dyDescent="0.25">
      <c r="A16" s="126"/>
      <c r="B16" s="130" t="s">
        <v>21</v>
      </c>
      <c r="C16" s="147">
        <v>2</v>
      </c>
      <c r="D16" s="135">
        <v>0</v>
      </c>
      <c r="E16" s="135">
        <v>2</v>
      </c>
      <c r="F16" s="147">
        <v>1</v>
      </c>
      <c r="G16" s="147">
        <v>0</v>
      </c>
      <c r="H16" s="126"/>
    </row>
    <row r="17" spans="1:31" ht="17.100000000000001" customHeight="1" thickBot="1" x14ac:dyDescent="0.25">
      <c r="A17" s="126"/>
      <c r="B17" s="130" t="s">
        <v>10</v>
      </c>
      <c r="C17" s="147">
        <v>3</v>
      </c>
      <c r="D17" s="135">
        <v>2</v>
      </c>
      <c r="E17" s="135">
        <v>2</v>
      </c>
      <c r="F17" s="147">
        <v>1</v>
      </c>
      <c r="G17" s="147">
        <v>4</v>
      </c>
      <c r="H17" s="126"/>
    </row>
    <row r="18" spans="1:31" ht="17.100000000000001" customHeight="1" thickBot="1" x14ac:dyDescent="0.25">
      <c r="A18" s="126"/>
      <c r="B18" s="130" t="s">
        <v>142</v>
      </c>
      <c r="C18" s="147">
        <v>7</v>
      </c>
      <c r="D18" s="135">
        <v>5</v>
      </c>
      <c r="E18" s="135">
        <v>6</v>
      </c>
      <c r="F18" s="147">
        <v>4</v>
      </c>
      <c r="G18" s="147">
        <v>13</v>
      </c>
      <c r="H18" s="126"/>
    </row>
    <row r="19" spans="1:31" ht="17.100000000000001" customHeight="1" thickBot="1" x14ac:dyDescent="0.25">
      <c r="A19" s="126"/>
      <c r="B19" s="130" t="s">
        <v>143</v>
      </c>
      <c r="C19" s="147">
        <v>12</v>
      </c>
      <c r="D19" s="135">
        <v>1</v>
      </c>
      <c r="E19" s="135">
        <v>1</v>
      </c>
      <c r="F19" s="147">
        <v>1</v>
      </c>
      <c r="G19" s="147">
        <v>3</v>
      </c>
      <c r="H19" s="126"/>
    </row>
    <row r="20" spans="1:31" ht="17.100000000000001" customHeight="1" thickBot="1" x14ac:dyDescent="0.25">
      <c r="A20" s="126"/>
      <c r="B20" s="130" t="s">
        <v>144</v>
      </c>
      <c r="C20" s="147">
        <v>1</v>
      </c>
      <c r="D20" s="135">
        <v>2</v>
      </c>
      <c r="E20" s="135">
        <v>0</v>
      </c>
      <c r="F20" s="147">
        <v>0</v>
      </c>
      <c r="G20" s="147">
        <v>2</v>
      </c>
      <c r="H20" s="126"/>
    </row>
    <row r="21" spans="1:31" ht="17.100000000000001" customHeight="1" thickBot="1" x14ac:dyDescent="0.25">
      <c r="A21" s="126"/>
      <c r="B21" s="130" t="s">
        <v>49</v>
      </c>
      <c r="C21" s="147">
        <v>0</v>
      </c>
      <c r="D21" s="135">
        <v>3</v>
      </c>
      <c r="E21" s="135">
        <v>7</v>
      </c>
      <c r="F21" s="147">
        <v>1</v>
      </c>
      <c r="G21" s="147">
        <v>1</v>
      </c>
      <c r="H21" s="126"/>
    </row>
    <row r="22" spans="1:31" ht="17.100000000000001" customHeight="1" thickBot="1" x14ac:dyDescent="0.25">
      <c r="A22" s="126"/>
      <c r="B22" s="130" t="s">
        <v>11</v>
      </c>
      <c r="C22" s="147">
        <v>0</v>
      </c>
      <c r="D22" s="135">
        <v>0</v>
      </c>
      <c r="E22" s="135">
        <v>0</v>
      </c>
      <c r="F22" s="147">
        <v>1</v>
      </c>
      <c r="G22" s="147">
        <v>0</v>
      </c>
      <c r="H22" s="126"/>
    </row>
    <row r="23" spans="1:31" ht="17.100000000000001" customHeight="1" thickBot="1" x14ac:dyDescent="0.25">
      <c r="A23" s="126"/>
      <c r="B23" s="128" t="s">
        <v>22</v>
      </c>
      <c r="C23" s="134">
        <v>45</v>
      </c>
      <c r="D23" s="134">
        <v>34</v>
      </c>
      <c r="E23" s="134">
        <v>45</v>
      </c>
      <c r="F23" s="134">
        <v>32</v>
      </c>
      <c r="G23" s="134">
        <v>54</v>
      </c>
      <c r="H23" s="126"/>
    </row>
    <row r="24" spans="1:31" ht="28.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row>
    <row r="25" spans="1:31" ht="33" customHeight="1" x14ac:dyDescent="0.2">
      <c r="A25" s="126"/>
      <c r="B25" s="185"/>
      <c r="C25" s="185"/>
      <c r="D25" s="185"/>
      <c r="E25" s="185"/>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row>
    <row r="26" spans="1:3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1:31" ht="39" customHeight="1" x14ac:dyDescent="0.2">
      <c r="A27" s="126"/>
      <c r="B27" s="126"/>
      <c r="C27" s="131" t="s">
        <v>244</v>
      </c>
      <c r="D27" s="126"/>
      <c r="E27" s="126"/>
      <c r="F27" s="126"/>
    </row>
    <row r="28" spans="1:31" ht="17.100000000000001" customHeight="1" thickBot="1" x14ac:dyDescent="0.25">
      <c r="A28" s="126"/>
      <c r="B28" s="130" t="s">
        <v>50</v>
      </c>
      <c r="C28" s="129">
        <f t="shared" ref="C28:C45" si="0">+IF(C6&gt;0,(G6-C6)/C6,"-")</f>
        <v>0.14285714285714285</v>
      </c>
      <c r="D28" s="126"/>
      <c r="E28" s="126"/>
      <c r="F28" s="126"/>
    </row>
    <row r="29" spans="1:31" ht="17.100000000000001" customHeight="1" thickBot="1" x14ac:dyDescent="0.25">
      <c r="A29" s="126"/>
      <c r="B29" s="130" t="s">
        <v>51</v>
      </c>
      <c r="C29" s="129">
        <f t="shared" si="0"/>
        <v>0.25</v>
      </c>
      <c r="D29" s="126"/>
      <c r="E29" s="126"/>
      <c r="F29" s="126"/>
    </row>
    <row r="30" spans="1:31" ht="17.100000000000001" customHeight="1" thickBot="1" x14ac:dyDescent="0.25">
      <c r="A30" s="126"/>
      <c r="B30" s="130" t="s">
        <v>141</v>
      </c>
      <c r="C30" s="129" t="str">
        <f t="shared" si="0"/>
        <v>-</v>
      </c>
      <c r="D30" s="126"/>
      <c r="E30" s="126"/>
      <c r="F30" s="126"/>
    </row>
    <row r="31" spans="1:31" ht="17.100000000000001" customHeight="1" thickBot="1" x14ac:dyDescent="0.25">
      <c r="A31" s="126"/>
      <c r="B31" s="130" t="s">
        <v>45</v>
      </c>
      <c r="C31" s="129">
        <f t="shared" si="0"/>
        <v>-0.5</v>
      </c>
      <c r="D31" s="126"/>
      <c r="E31" s="126"/>
      <c r="F31" s="126"/>
    </row>
    <row r="32" spans="1:31" ht="17.100000000000001" customHeight="1" thickBot="1" x14ac:dyDescent="0.25">
      <c r="A32" s="126"/>
      <c r="B32" s="130" t="s">
        <v>8</v>
      </c>
      <c r="C32" s="129" t="str">
        <f t="shared" si="0"/>
        <v>-</v>
      </c>
      <c r="D32" s="126"/>
      <c r="E32" s="126"/>
      <c r="F32" s="126"/>
    </row>
    <row r="33" spans="1:6" ht="17.100000000000001" customHeight="1" thickBot="1" x14ac:dyDescent="0.25">
      <c r="A33" s="126"/>
      <c r="B33" s="130" t="s">
        <v>9</v>
      </c>
      <c r="C33" s="129" t="str">
        <f t="shared" si="0"/>
        <v>-</v>
      </c>
      <c r="D33" s="126"/>
      <c r="E33" s="126"/>
      <c r="F33" s="126"/>
    </row>
    <row r="34" spans="1:6" ht="17.100000000000001" customHeight="1" thickBot="1" x14ac:dyDescent="0.25">
      <c r="A34" s="126"/>
      <c r="B34" s="130" t="s">
        <v>52</v>
      </c>
      <c r="C34" s="129">
        <f t="shared" si="0"/>
        <v>6</v>
      </c>
      <c r="D34" s="126"/>
      <c r="E34" s="126"/>
      <c r="F34" s="126"/>
    </row>
    <row r="35" spans="1:6" ht="17.100000000000001" customHeight="1" thickBot="1" x14ac:dyDescent="0.25">
      <c r="A35" s="126"/>
      <c r="B35" s="130" t="s">
        <v>47</v>
      </c>
      <c r="C35" s="129">
        <f t="shared" si="0"/>
        <v>0</v>
      </c>
      <c r="D35" s="126"/>
      <c r="E35" s="126"/>
      <c r="F35" s="126"/>
    </row>
    <row r="36" spans="1:6" ht="17.100000000000001" customHeight="1" thickBot="1" x14ac:dyDescent="0.25">
      <c r="A36" s="126"/>
      <c r="B36" s="130" t="s">
        <v>26</v>
      </c>
      <c r="C36" s="129">
        <f t="shared" si="0"/>
        <v>2</v>
      </c>
      <c r="D36" s="126"/>
      <c r="E36" s="126"/>
      <c r="F36" s="126"/>
    </row>
    <row r="37" spans="1:6" ht="17.100000000000001" customHeight="1" thickBot="1" x14ac:dyDescent="0.25">
      <c r="A37" s="126"/>
      <c r="B37" s="130" t="s">
        <v>46</v>
      </c>
      <c r="C37" s="129">
        <f t="shared" si="0"/>
        <v>0</v>
      </c>
      <c r="D37" s="126"/>
      <c r="E37" s="126"/>
      <c r="F37" s="126"/>
    </row>
    <row r="38" spans="1:6" ht="17.100000000000001" customHeight="1" thickBot="1" x14ac:dyDescent="0.25">
      <c r="A38" s="126"/>
      <c r="B38" s="130" t="s">
        <v>21</v>
      </c>
      <c r="C38" s="129">
        <f t="shared" si="0"/>
        <v>-1</v>
      </c>
      <c r="D38" s="126"/>
      <c r="E38" s="126"/>
      <c r="F38" s="126"/>
    </row>
    <row r="39" spans="1:6" ht="17.100000000000001" customHeight="1" thickBot="1" x14ac:dyDescent="0.25">
      <c r="A39" s="126"/>
      <c r="B39" s="130" t="s">
        <v>10</v>
      </c>
      <c r="C39" s="129">
        <f t="shared" si="0"/>
        <v>0.33333333333333331</v>
      </c>
      <c r="D39" s="126"/>
      <c r="E39" s="126"/>
      <c r="F39" s="126"/>
    </row>
    <row r="40" spans="1:6" ht="17.100000000000001" customHeight="1" thickBot="1" x14ac:dyDescent="0.25">
      <c r="A40" s="126"/>
      <c r="B40" s="130" t="s">
        <v>142</v>
      </c>
      <c r="C40" s="129">
        <f t="shared" si="0"/>
        <v>0.8571428571428571</v>
      </c>
      <c r="D40" s="126"/>
      <c r="E40" s="126"/>
      <c r="F40" s="126"/>
    </row>
    <row r="41" spans="1:6" ht="17.100000000000001" customHeight="1" thickBot="1" x14ac:dyDescent="0.25">
      <c r="A41" s="126"/>
      <c r="B41" s="130" t="s">
        <v>143</v>
      </c>
      <c r="C41" s="129">
        <f t="shared" si="0"/>
        <v>-0.75</v>
      </c>
      <c r="D41" s="126"/>
      <c r="E41" s="126"/>
      <c r="F41" s="126"/>
    </row>
    <row r="42" spans="1:6" ht="17.100000000000001" customHeight="1" thickBot="1" x14ac:dyDescent="0.25">
      <c r="A42" s="126"/>
      <c r="B42" s="130" t="s">
        <v>144</v>
      </c>
      <c r="C42" s="129">
        <f t="shared" si="0"/>
        <v>1</v>
      </c>
      <c r="D42" s="126"/>
      <c r="E42" s="126"/>
      <c r="F42" s="126"/>
    </row>
    <row r="43" spans="1:6" ht="17.100000000000001" customHeight="1" thickBot="1" x14ac:dyDescent="0.25">
      <c r="A43" s="126"/>
      <c r="B43" s="130" t="s">
        <v>49</v>
      </c>
      <c r="C43" s="129" t="str">
        <f t="shared" si="0"/>
        <v>-</v>
      </c>
      <c r="D43" s="126"/>
      <c r="E43" s="126"/>
      <c r="F43" s="126"/>
    </row>
    <row r="44" spans="1:6" ht="17.100000000000001" customHeight="1" thickBot="1" x14ac:dyDescent="0.25">
      <c r="A44" s="126"/>
      <c r="B44" s="130" t="s">
        <v>11</v>
      </c>
      <c r="C44" s="146" t="str">
        <f t="shared" si="0"/>
        <v>-</v>
      </c>
      <c r="D44" s="126"/>
      <c r="E44" s="126"/>
      <c r="F44" s="126"/>
    </row>
    <row r="45" spans="1:6" ht="17.100000000000001" customHeight="1" thickBot="1" x14ac:dyDescent="0.25">
      <c r="A45" s="126"/>
      <c r="B45" s="128" t="s">
        <v>22</v>
      </c>
      <c r="C45" s="127">
        <f t="shared" si="0"/>
        <v>0.2</v>
      </c>
      <c r="D45" s="126"/>
      <c r="E45" s="126"/>
      <c r="F45" s="126"/>
    </row>
  </sheetData>
  <mergeCells count="1">
    <mergeCell ref="B25:E25"/>
  </mergeCell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0175-17AF-41EC-A7F4-643FAB6D63A9}">
  <dimension ref="B2:Q45"/>
  <sheetViews>
    <sheetView zoomScaleNormal="100" workbookViewId="0"/>
  </sheetViews>
  <sheetFormatPr baseColWidth="10" defaultColWidth="11.42578125" defaultRowHeight="12.75" x14ac:dyDescent="0.2"/>
  <cols>
    <col min="1" max="1" width="8.7109375" style="126" customWidth="1"/>
    <col min="2" max="2" width="33.140625" style="126" customWidth="1"/>
    <col min="3" max="90" width="12.28515625" style="126" customWidth="1"/>
    <col min="91" max="16384" width="11.42578125" style="126"/>
  </cols>
  <sheetData>
    <row r="2" spans="2:17" ht="40.5" customHeight="1" x14ac:dyDescent="0.25">
      <c r="B2" s="144"/>
      <c r="C2" s="143"/>
      <c r="D2" s="143"/>
      <c r="Q2" s="89"/>
    </row>
    <row r="3" spans="2:17" s="140" customFormat="1" ht="28.5" customHeight="1" x14ac:dyDescent="0.2">
      <c r="B3" s="150"/>
      <c r="C3" s="141"/>
      <c r="D3" s="141"/>
    </row>
    <row r="4" spans="2:17" ht="15" x14ac:dyDescent="0.2">
      <c r="B4" s="149"/>
    </row>
    <row r="5" spans="2:17" ht="39" customHeight="1" x14ac:dyDescent="0.2">
      <c r="C5" s="137" t="s">
        <v>235</v>
      </c>
      <c r="D5" s="137" t="s">
        <v>239</v>
      </c>
      <c r="E5" s="137" t="s">
        <v>240</v>
      </c>
      <c r="F5" s="138" t="s">
        <v>241</v>
      </c>
      <c r="G5" s="137" t="s">
        <v>243</v>
      </c>
    </row>
    <row r="6" spans="2:17" ht="17.100000000000001" customHeight="1" thickBot="1" x14ac:dyDescent="0.25">
      <c r="B6" s="130" t="s">
        <v>50</v>
      </c>
      <c r="C6" s="135">
        <v>173</v>
      </c>
      <c r="D6" s="135">
        <v>238</v>
      </c>
      <c r="E6" s="135">
        <v>157</v>
      </c>
      <c r="F6" s="135">
        <v>294</v>
      </c>
      <c r="G6" s="135">
        <v>266</v>
      </c>
    </row>
    <row r="7" spans="2:17" ht="17.100000000000001" customHeight="1" thickBot="1" x14ac:dyDescent="0.25">
      <c r="B7" s="130" t="s">
        <v>51</v>
      </c>
      <c r="C7" s="135">
        <v>20</v>
      </c>
      <c r="D7" s="135">
        <v>13</v>
      </c>
      <c r="E7" s="135">
        <v>32</v>
      </c>
      <c r="F7" s="135">
        <v>28</v>
      </c>
      <c r="G7" s="135">
        <v>41</v>
      </c>
    </row>
    <row r="8" spans="2:17" ht="17.100000000000001" customHeight="1" thickBot="1" x14ac:dyDescent="0.25">
      <c r="B8" s="130" t="s">
        <v>141</v>
      </c>
      <c r="C8" s="135">
        <v>9</v>
      </c>
      <c r="D8" s="135">
        <v>10</v>
      </c>
      <c r="E8" s="135">
        <v>2</v>
      </c>
      <c r="F8" s="135">
        <v>10</v>
      </c>
      <c r="G8" s="135">
        <v>23</v>
      </c>
    </row>
    <row r="9" spans="2:17" ht="17.100000000000001" customHeight="1" thickBot="1" x14ac:dyDescent="0.25">
      <c r="B9" s="130" t="s">
        <v>45</v>
      </c>
      <c r="C9" s="135">
        <v>23</v>
      </c>
      <c r="D9" s="135">
        <v>21</v>
      </c>
      <c r="E9" s="135">
        <v>13</v>
      </c>
      <c r="F9" s="135">
        <v>12</v>
      </c>
      <c r="G9" s="135">
        <v>16</v>
      </c>
    </row>
    <row r="10" spans="2:17" ht="17.100000000000001" customHeight="1" thickBot="1" x14ac:dyDescent="0.25">
      <c r="B10" s="130" t="s">
        <v>8</v>
      </c>
      <c r="C10" s="135">
        <v>16</v>
      </c>
      <c r="D10" s="135">
        <v>14</v>
      </c>
      <c r="E10" s="135">
        <v>6</v>
      </c>
      <c r="F10" s="135">
        <v>28</v>
      </c>
      <c r="G10" s="135">
        <v>23</v>
      </c>
    </row>
    <row r="11" spans="2:17" ht="17.100000000000001" customHeight="1" thickBot="1" x14ac:dyDescent="0.25">
      <c r="B11" s="130" t="s">
        <v>9</v>
      </c>
      <c r="C11" s="135">
        <v>6</v>
      </c>
      <c r="D11" s="135">
        <v>7</v>
      </c>
      <c r="E11" s="135">
        <v>8</v>
      </c>
      <c r="F11" s="135">
        <v>15</v>
      </c>
      <c r="G11" s="135">
        <v>5</v>
      </c>
    </row>
    <row r="12" spans="2:17" ht="17.100000000000001" customHeight="1" thickBot="1" x14ac:dyDescent="0.25">
      <c r="B12" s="130" t="s">
        <v>52</v>
      </c>
      <c r="C12" s="135">
        <v>30</v>
      </c>
      <c r="D12" s="135">
        <v>30</v>
      </c>
      <c r="E12" s="135">
        <v>29</v>
      </c>
      <c r="F12" s="135">
        <v>22</v>
      </c>
      <c r="G12" s="135">
        <v>32</v>
      </c>
    </row>
    <row r="13" spans="2:17" ht="17.100000000000001" customHeight="1" thickBot="1" x14ac:dyDescent="0.25">
      <c r="B13" s="130" t="s">
        <v>47</v>
      </c>
      <c r="C13" s="135">
        <v>15</v>
      </c>
      <c r="D13" s="135">
        <v>16</v>
      </c>
      <c r="E13" s="135">
        <v>10</v>
      </c>
      <c r="F13" s="135">
        <v>18</v>
      </c>
      <c r="G13" s="135">
        <v>19</v>
      </c>
    </row>
    <row r="14" spans="2:17" ht="17.100000000000001" customHeight="1" thickBot="1" x14ac:dyDescent="0.25">
      <c r="B14" s="130" t="s">
        <v>26</v>
      </c>
      <c r="C14" s="135">
        <v>146</v>
      </c>
      <c r="D14" s="135">
        <v>128</v>
      </c>
      <c r="E14" s="135">
        <v>95</v>
      </c>
      <c r="F14" s="135">
        <v>123</v>
      </c>
      <c r="G14" s="135">
        <v>94</v>
      </c>
    </row>
    <row r="15" spans="2:17" ht="17.100000000000001" customHeight="1" thickBot="1" x14ac:dyDescent="0.25">
      <c r="B15" s="130" t="s">
        <v>46</v>
      </c>
      <c r="C15" s="135">
        <v>82</v>
      </c>
      <c r="D15" s="135">
        <v>51</v>
      </c>
      <c r="E15" s="135">
        <v>35</v>
      </c>
      <c r="F15" s="135">
        <v>44</v>
      </c>
      <c r="G15" s="135">
        <v>60</v>
      </c>
    </row>
    <row r="16" spans="2:17" ht="17.100000000000001" customHeight="1" thickBot="1" x14ac:dyDescent="0.25">
      <c r="B16" s="130" t="s">
        <v>21</v>
      </c>
      <c r="C16" s="135">
        <v>22</v>
      </c>
      <c r="D16" s="135">
        <v>27</v>
      </c>
      <c r="E16" s="135">
        <v>9</v>
      </c>
      <c r="F16" s="135">
        <v>13</v>
      </c>
      <c r="G16" s="135">
        <v>37</v>
      </c>
    </row>
    <row r="17" spans="2:11" ht="17.100000000000001" customHeight="1" thickBot="1" x14ac:dyDescent="0.25">
      <c r="B17" s="130" t="s">
        <v>10</v>
      </c>
      <c r="C17" s="135">
        <v>75</v>
      </c>
      <c r="D17" s="135">
        <v>84</v>
      </c>
      <c r="E17" s="135">
        <v>57</v>
      </c>
      <c r="F17" s="135">
        <v>65</v>
      </c>
      <c r="G17" s="135">
        <v>74</v>
      </c>
    </row>
    <row r="18" spans="2:11" ht="17.100000000000001" customHeight="1" thickBot="1" x14ac:dyDescent="0.25">
      <c r="B18" s="130" t="s">
        <v>142</v>
      </c>
      <c r="C18" s="135">
        <v>69</v>
      </c>
      <c r="D18" s="135">
        <v>132</v>
      </c>
      <c r="E18" s="135">
        <v>67</v>
      </c>
      <c r="F18" s="135">
        <v>79</v>
      </c>
      <c r="G18" s="135">
        <v>76</v>
      </c>
    </row>
    <row r="19" spans="2:11" ht="17.100000000000001" customHeight="1" thickBot="1" x14ac:dyDescent="0.25">
      <c r="B19" s="130" t="s">
        <v>143</v>
      </c>
      <c r="C19" s="135">
        <v>47</v>
      </c>
      <c r="D19" s="135">
        <v>49</v>
      </c>
      <c r="E19" s="135">
        <v>30</v>
      </c>
      <c r="F19" s="135">
        <v>30</v>
      </c>
      <c r="G19" s="135">
        <v>21</v>
      </c>
    </row>
    <row r="20" spans="2:11" ht="17.100000000000001" customHeight="1" thickBot="1" x14ac:dyDescent="0.25">
      <c r="B20" s="130" t="s">
        <v>144</v>
      </c>
      <c r="C20" s="135">
        <v>10</v>
      </c>
      <c r="D20" s="135">
        <v>17</v>
      </c>
      <c r="E20" s="135">
        <v>15</v>
      </c>
      <c r="F20" s="135">
        <v>8</v>
      </c>
      <c r="G20" s="135">
        <v>15</v>
      </c>
    </row>
    <row r="21" spans="2:11" ht="17.100000000000001" customHeight="1" thickBot="1" x14ac:dyDescent="0.25">
      <c r="B21" s="130" t="s">
        <v>49</v>
      </c>
      <c r="C21" s="135">
        <v>68</v>
      </c>
      <c r="D21" s="135">
        <v>50</v>
      </c>
      <c r="E21" s="135">
        <v>34</v>
      </c>
      <c r="F21" s="135">
        <v>25</v>
      </c>
      <c r="G21" s="135">
        <v>18</v>
      </c>
    </row>
    <row r="22" spans="2:11" ht="17.100000000000001" customHeight="1" thickBot="1" x14ac:dyDescent="0.25">
      <c r="B22" s="130" t="s">
        <v>11</v>
      </c>
      <c r="C22" s="135">
        <v>3</v>
      </c>
      <c r="D22" s="135">
        <v>6</v>
      </c>
      <c r="E22" s="135">
        <v>4</v>
      </c>
      <c r="F22" s="135">
        <v>3</v>
      </c>
      <c r="G22" s="135">
        <v>3</v>
      </c>
    </row>
    <row r="23" spans="2:11" ht="17.100000000000001" customHeight="1" thickBot="1" x14ac:dyDescent="0.25">
      <c r="B23" s="128" t="s">
        <v>22</v>
      </c>
      <c r="C23" s="134">
        <v>814</v>
      </c>
      <c r="D23" s="134">
        <v>893</v>
      </c>
      <c r="E23" s="134">
        <v>603</v>
      </c>
      <c r="F23" s="134">
        <v>817</v>
      </c>
      <c r="G23" s="134">
        <v>823</v>
      </c>
    </row>
    <row r="24" spans="2:11" ht="25.5" customHeight="1" x14ac:dyDescent="0.2">
      <c r="K24" s="133"/>
    </row>
    <row r="25" spans="2:11" ht="33.75" customHeight="1" x14ac:dyDescent="0.2">
      <c r="B25" s="132"/>
      <c r="C25" s="132"/>
      <c r="D25" s="132"/>
      <c r="E25" s="132"/>
    </row>
    <row r="27" spans="2:11" ht="39" customHeight="1" x14ac:dyDescent="0.2">
      <c r="C27" s="131" t="s">
        <v>244</v>
      </c>
    </row>
    <row r="28" spans="2:11" ht="17.100000000000001" customHeight="1" thickBot="1" x14ac:dyDescent="0.25">
      <c r="B28" s="130" t="s">
        <v>50</v>
      </c>
      <c r="C28" s="129">
        <f t="shared" ref="C28:C45" si="0">+IF(C6&gt;0,(G6-C6)/C6,"-")</f>
        <v>0.53757225433526012</v>
      </c>
    </row>
    <row r="29" spans="2:11" ht="17.100000000000001" customHeight="1" thickBot="1" x14ac:dyDescent="0.25">
      <c r="B29" s="130" t="s">
        <v>51</v>
      </c>
      <c r="C29" s="129">
        <f t="shared" si="0"/>
        <v>1.05</v>
      </c>
    </row>
    <row r="30" spans="2:11" ht="17.100000000000001" customHeight="1" thickBot="1" x14ac:dyDescent="0.25">
      <c r="B30" s="130" t="s">
        <v>141</v>
      </c>
      <c r="C30" s="129">
        <f t="shared" si="0"/>
        <v>1.5555555555555556</v>
      </c>
    </row>
    <row r="31" spans="2:11" ht="17.100000000000001" customHeight="1" thickBot="1" x14ac:dyDescent="0.25">
      <c r="B31" s="130" t="s">
        <v>45</v>
      </c>
      <c r="C31" s="129">
        <f t="shared" si="0"/>
        <v>-0.30434782608695654</v>
      </c>
    </row>
    <row r="32" spans="2:11" ht="17.100000000000001" customHeight="1" thickBot="1" x14ac:dyDescent="0.25">
      <c r="B32" s="130" t="s">
        <v>8</v>
      </c>
      <c r="C32" s="129">
        <f t="shared" si="0"/>
        <v>0.4375</v>
      </c>
    </row>
    <row r="33" spans="2:3" ht="17.100000000000001" customHeight="1" thickBot="1" x14ac:dyDescent="0.25">
      <c r="B33" s="130" t="s">
        <v>9</v>
      </c>
      <c r="C33" s="129">
        <f t="shared" si="0"/>
        <v>-0.16666666666666666</v>
      </c>
    </row>
    <row r="34" spans="2:3" ht="17.100000000000001" customHeight="1" thickBot="1" x14ac:dyDescent="0.25">
      <c r="B34" s="130" t="s">
        <v>52</v>
      </c>
      <c r="C34" s="129">
        <f t="shared" si="0"/>
        <v>6.6666666666666666E-2</v>
      </c>
    </row>
    <row r="35" spans="2:3" ht="17.100000000000001" customHeight="1" thickBot="1" x14ac:dyDescent="0.25">
      <c r="B35" s="130" t="s">
        <v>47</v>
      </c>
      <c r="C35" s="129">
        <f t="shared" si="0"/>
        <v>0.26666666666666666</v>
      </c>
    </row>
    <row r="36" spans="2:3" ht="17.100000000000001" customHeight="1" thickBot="1" x14ac:dyDescent="0.25">
      <c r="B36" s="130" t="s">
        <v>26</v>
      </c>
      <c r="C36" s="129">
        <f t="shared" si="0"/>
        <v>-0.35616438356164382</v>
      </c>
    </row>
    <row r="37" spans="2:3" ht="17.100000000000001" customHeight="1" thickBot="1" x14ac:dyDescent="0.25">
      <c r="B37" s="130" t="s">
        <v>46</v>
      </c>
      <c r="C37" s="129">
        <f t="shared" si="0"/>
        <v>-0.26829268292682928</v>
      </c>
    </row>
    <row r="38" spans="2:3" ht="17.100000000000001" customHeight="1" thickBot="1" x14ac:dyDescent="0.25">
      <c r="B38" s="130" t="s">
        <v>21</v>
      </c>
      <c r="C38" s="129">
        <f t="shared" si="0"/>
        <v>0.68181818181818177</v>
      </c>
    </row>
    <row r="39" spans="2:3" ht="17.100000000000001" customHeight="1" thickBot="1" x14ac:dyDescent="0.25">
      <c r="B39" s="130" t="s">
        <v>10</v>
      </c>
      <c r="C39" s="129">
        <f t="shared" si="0"/>
        <v>-1.3333333333333334E-2</v>
      </c>
    </row>
    <row r="40" spans="2:3" ht="17.100000000000001" customHeight="1" thickBot="1" x14ac:dyDescent="0.25">
      <c r="B40" s="130" t="s">
        <v>142</v>
      </c>
      <c r="C40" s="129">
        <f t="shared" si="0"/>
        <v>0.10144927536231885</v>
      </c>
    </row>
    <row r="41" spans="2:3" ht="17.100000000000001" customHeight="1" thickBot="1" x14ac:dyDescent="0.25">
      <c r="B41" s="130" t="s">
        <v>143</v>
      </c>
      <c r="C41" s="129">
        <f t="shared" si="0"/>
        <v>-0.55319148936170215</v>
      </c>
    </row>
    <row r="42" spans="2:3" ht="17.100000000000001" customHeight="1" thickBot="1" x14ac:dyDescent="0.25">
      <c r="B42" s="130" t="s">
        <v>144</v>
      </c>
      <c r="C42" s="129">
        <f t="shared" si="0"/>
        <v>0.5</v>
      </c>
    </row>
    <row r="43" spans="2:3" ht="17.100000000000001" customHeight="1" thickBot="1" x14ac:dyDescent="0.25">
      <c r="B43" s="130" t="s">
        <v>49</v>
      </c>
      <c r="C43" s="129">
        <f t="shared" si="0"/>
        <v>-0.73529411764705888</v>
      </c>
    </row>
    <row r="44" spans="2:3" ht="17.100000000000001" customHeight="1" thickBot="1" x14ac:dyDescent="0.25">
      <c r="B44" s="130" t="s">
        <v>11</v>
      </c>
      <c r="C44" s="129">
        <f t="shared" si="0"/>
        <v>0</v>
      </c>
    </row>
    <row r="45" spans="2:3" ht="17.100000000000001" customHeight="1" thickBot="1" x14ac:dyDescent="0.25">
      <c r="B45" s="128" t="s">
        <v>22</v>
      </c>
      <c r="C45" s="127">
        <f t="shared" si="0"/>
        <v>1.1056511056511056E-2</v>
      </c>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E3F8-5A7D-4C59-982A-7B5DEE461FAF}">
  <dimension ref="B2:R45"/>
  <sheetViews>
    <sheetView zoomScaleNormal="100" workbookViewId="0"/>
  </sheetViews>
  <sheetFormatPr baseColWidth="10" defaultColWidth="11.42578125" defaultRowHeight="12.75" x14ac:dyDescent="0.2"/>
  <cols>
    <col min="1" max="1" width="8.7109375" style="126" customWidth="1"/>
    <col min="2" max="2" width="33.85546875" style="126" customWidth="1"/>
    <col min="3" max="66" width="12.28515625" style="126" customWidth="1"/>
    <col min="67" max="16384" width="11.42578125" style="126"/>
  </cols>
  <sheetData>
    <row r="2" spans="2:18" ht="40.5" customHeight="1" x14ac:dyDescent="0.25">
      <c r="B2" s="144"/>
      <c r="R2" s="89"/>
    </row>
    <row r="3" spans="2:18" s="140" customFormat="1" ht="28.5" customHeight="1" x14ac:dyDescent="0.2">
      <c r="B3" s="150"/>
    </row>
    <row r="5" spans="2:18" ht="39" customHeight="1" x14ac:dyDescent="0.2">
      <c r="C5" s="137" t="s">
        <v>235</v>
      </c>
      <c r="D5" s="137" t="s">
        <v>239</v>
      </c>
      <c r="E5" s="137" t="s">
        <v>240</v>
      </c>
      <c r="F5" s="138" t="s">
        <v>240</v>
      </c>
      <c r="G5" s="137" t="s">
        <v>243</v>
      </c>
    </row>
    <row r="6" spans="2:18" s="140" customFormat="1" ht="17.100000000000001" customHeight="1" thickBot="1" x14ac:dyDescent="0.25">
      <c r="B6" s="130" t="s">
        <v>50</v>
      </c>
      <c r="C6" s="135">
        <v>6</v>
      </c>
      <c r="D6" s="135">
        <v>8</v>
      </c>
      <c r="E6" s="135">
        <v>8</v>
      </c>
      <c r="F6" s="147">
        <v>13</v>
      </c>
      <c r="G6" s="147">
        <v>2</v>
      </c>
    </row>
    <row r="7" spans="2:18" s="140" customFormat="1" ht="17.100000000000001" customHeight="1" thickBot="1" x14ac:dyDescent="0.25">
      <c r="B7" s="130" t="s">
        <v>51</v>
      </c>
      <c r="C7" s="135">
        <v>4</v>
      </c>
      <c r="D7" s="135">
        <v>2</v>
      </c>
      <c r="E7" s="135">
        <v>2</v>
      </c>
      <c r="F7" s="147">
        <v>3</v>
      </c>
      <c r="G7" s="147">
        <v>2</v>
      </c>
    </row>
    <row r="8" spans="2:18" s="140" customFormat="1" ht="17.100000000000001" customHeight="1" thickBot="1" x14ac:dyDescent="0.25">
      <c r="B8" s="130" t="s">
        <v>141</v>
      </c>
      <c r="C8" s="135">
        <v>4</v>
      </c>
      <c r="D8" s="135">
        <v>1</v>
      </c>
      <c r="E8" s="135">
        <v>0</v>
      </c>
      <c r="F8" s="147">
        <v>2</v>
      </c>
      <c r="G8" s="147">
        <v>4</v>
      </c>
    </row>
    <row r="9" spans="2:18" s="140" customFormat="1" ht="17.100000000000001" customHeight="1" thickBot="1" x14ac:dyDescent="0.25">
      <c r="B9" s="130" t="s">
        <v>45</v>
      </c>
      <c r="C9" s="135">
        <v>0</v>
      </c>
      <c r="D9" s="135">
        <v>1</v>
      </c>
      <c r="E9" s="135">
        <v>1</v>
      </c>
      <c r="F9" s="147">
        <v>1</v>
      </c>
      <c r="G9" s="147">
        <v>0</v>
      </c>
    </row>
    <row r="10" spans="2:18" s="140" customFormat="1" ht="17.100000000000001" customHeight="1" thickBot="1" x14ac:dyDescent="0.25">
      <c r="B10" s="130" t="s">
        <v>8</v>
      </c>
      <c r="C10" s="135">
        <v>5</v>
      </c>
      <c r="D10" s="135">
        <v>2</v>
      </c>
      <c r="E10" s="135">
        <v>2</v>
      </c>
      <c r="F10" s="147">
        <v>2</v>
      </c>
      <c r="G10" s="147">
        <v>1</v>
      </c>
    </row>
    <row r="11" spans="2:18" s="140" customFormat="1" ht="17.100000000000001" customHeight="1" thickBot="1" x14ac:dyDescent="0.25">
      <c r="B11" s="130" t="s">
        <v>9</v>
      </c>
      <c r="C11" s="135">
        <v>0</v>
      </c>
      <c r="D11" s="135">
        <v>1</v>
      </c>
      <c r="E11" s="135">
        <v>0</v>
      </c>
      <c r="F11" s="147">
        <v>0</v>
      </c>
      <c r="G11" s="147">
        <v>1</v>
      </c>
    </row>
    <row r="12" spans="2:18" s="140" customFormat="1" ht="17.100000000000001" customHeight="1" thickBot="1" x14ac:dyDescent="0.25">
      <c r="B12" s="130" t="s">
        <v>52</v>
      </c>
      <c r="C12" s="135">
        <v>2</v>
      </c>
      <c r="D12" s="135">
        <v>3</v>
      </c>
      <c r="E12" s="135">
        <v>0</v>
      </c>
      <c r="F12" s="147">
        <v>4</v>
      </c>
      <c r="G12" s="147">
        <v>1</v>
      </c>
    </row>
    <row r="13" spans="2:18" s="140" customFormat="1" ht="17.100000000000001" customHeight="1" thickBot="1" x14ac:dyDescent="0.25">
      <c r="B13" s="130" t="s">
        <v>47</v>
      </c>
      <c r="C13" s="135">
        <v>2</v>
      </c>
      <c r="D13" s="135">
        <v>1</v>
      </c>
      <c r="E13" s="135">
        <v>1</v>
      </c>
      <c r="F13" s="147">
        <v>0</v>
      </c>
      <c r="G13" s="147">
        <v>0</v>
      </c>
    </row>
    <row r="14" spans="2:18" s="140" customFormat="1" ht="17.100000000000001" customHeight="1" thickBot="1" x14ac:dyDescent="0.25">
      <c r="B14" s="130" t="s">
        <v>26</v>
      </c>
      <c r="C14" s="135">
        <v>31</v>
      </c>
      <c r="D14" s="135">
        <v>31</v>
      </c>
      <c r="E14" s="135">
        <v>26</v>
      </c>
      <c r="F14" s="147">
        <v>28</v>
      </c>
      <c r="G14" s="147">
        <v>36</v>
      </c>
    </row>
    <row r="15" spans="2:18" s="140" customFormat="1" ht="17.100000000000001" customHeight="1" thickBot="1" x14ac:dyDescent="0.25">
      <c r="B15" s="130" t="s">
        <v>46</v>
      </c>
      <c r="C15" s="135">
        <v>9</v>
      </c>
      <c r="D15" s="135">
        <v>7</v>
      </c>
      <c r="E15" s="135">
        <v>10</v>
      </c>
      <c r="F15" s="147">
        <v>8</v>
      </c>
      <c r="G15" s="147">
        <v>11</v>
      </c>
    </row>
    <row r="16" spans="2:18" s="140" customFormat="1" ht="17.100000000000001" customHeight="1" thickBot="1" x14ac:dyDescent="0.25">
      <c r="B16" s="130" t="s">
        <v>21</v>
      </c>
      <c r="C16" s="135">
        <v>0</v>
      </c>
      <c r="D16" s="135">
        <v>0</v>
      </c>
      <c r="E16" s="135">
        <v>1</v>
      </c>
      <c r="F16" s="147">
        <v>1</v>
      </c>
      <c r="G16" s="147">
        <v>0</v>
      </c>
    </row>
    <row r="17" spans="2:10" s="140" customFormat="1" ht="17.100000000000001" customHeight="1" thickBot="1" x14ac:dyDescent="0.25">
      <c r="B17" s="130" t="s">
        <v>10</v>
      </c>
      <c r="C17" s="135">
        <v>6</v>
      </c>
      <c r="D17" s="135">
        <v>17</v>
      </c>
      <c r="E17" s="135">
        <v>6</v>
      </c>
      <c r="F17" s="147">
        <v>9</v>
      </c>
      <c r="G17" s="147">
        <v>9</v>
      </c>
    </row>
    <row r="18" spans="2:10" s="140" customFormat="1" ht="17.100000000000001" customHeight="1" thickBot="1" x14ac:dyDescent="0.25">
      <c r="B18" s="130" t="s">
        <v>142</v>
      </c>
      <c r="C18" s="135">
        <v>13</v>
      </c>
      <c r="D18" s="135">
        <v>17</v>
      </c>
      <c r="E18" s="135">
        <v>6</v>
      </c>
      <c r="F18" s="147">
        <v>11</v>
      </c>
      <c r="G18" s="147">
        <v>20</v>
      </c>
    </row>
    <row r="19" spans="2:10" s="140" customFormat="1" ht="17.100000000000001" customHeight="1" thickBot="1" x14ac:dyDescent="0.25">
      <c r="B19" s="130" t="s">
        <v>143</v>
      </c>
      <c r="C19" s="135">
        <v>2</v>
      </c>
      <c r="D19" s="135">
        <v>4</v>
      </c>
      <c r="E19" s="135">
        <v>3</v>
      </c>
      <c r="F19" s="147">
        <v>1</v>
      </c>
      <c r="G19" s="147">
        <v>3</v>
      </c>
    </row>
    <row r="20" spans="2:10" s="140" customFormat="1" ht="17.100000000000001" customHeight="1" thickBot="1" x14ac:dyDescent="0.25">
      <c r="B20" s="130" t="s">
        <v>144</v>
      </c>
      <c r="C20" s="135">
        <v>1</v>
      </c>
      <c r="D20" s="135">
        <v>0</v>
      </c>
      <c r="E20" s="135">
        <v>3</v>
      </c>
      <c r="F20" s="147">
        <v>2</v>
      </c>
      <c r="G20" s="147">
        <v>5</v>
      </c>
    </row>
    <row r="21" spans="2:10" s="140" customFormat="1" ht="17.100000000000001" customHeight="1" thickBot="1" x14ac:dyDescent="0.25">
      <c r="B21" s="130" t="s">
        <v>49</v>
      </c>
      <c r="C21" s="135">
        <v>7</v>
      </c>
      <c r="D21" s="135">
        <v>9</v>
      </c>
      <c r="E21" s="135">
        <v>2</v>
      </c>
      <c r="F21" s="147">
        <v>12</v>
      </c>
      <c r="G21" s="147">
        <v>12</v>
      </c>
    </row>
    <row r="22" spans="2:10" s="140" customFormat="1" ht="17.100000000000001" customHeight="1" thickBot="1" x14ac:dyDescent="0.25">
      <c r="B22" s="130" t="s">
        <v>11</v>
      </c>
      <c r="C22" s="135">
        <v>0</v>
      </c>
      <c r="D22" s="135">
        <v>4</v>
      </c>
      <c r="E22" s="135">
        <v>1</v>
      </c>
      <c r="F22" s="147">
        <v>0</v>
      </c>
      <c r="G22" s="147">
        <v>0</v>
      </c>
    </row>
    <row r="23" spans="2:10" s="140" customFormat="1" ht="17.100000000000001" customHeight="1" thickBot="1" x14ac:dyDescent="0.25">
      <c r="B23" s="128" t="s">
        <v>22</v>
      </c>
      <c r="C23" s="134">
        <v>92</v>
      </c>
      <c r="D23" s="134">
        <v>108</v>
      </c>
      <c r="E23" s="134">
        <v>72</v>
      </c>
      <c r="F23" s="134">
        <v>97</v>
      </c>
      <c r="G23" s="134">
        <f>SUM(G6:G22)</f>
        <v>107</v>
      </c>
    </row>
    <row r="24" spans="2:10" s="140" customFormat="1" ht="25.5" customHeight="1" x14ac:dyDescent="0.2"/>
    <row r="25" spans="2:10" s="140" customFormat="1" ht="37.5" customHeight="1" x14ac:dyDescent="0.2">
      <c r="B25" s="132"/>
      <c r="C25" s="132"/>
      <c r="D25" s="132"/>
      <c r="E25" s="132"/>
      <c r="H25" s="126"/>
      <c r="I25" s="126"/>
      <c r="J25" s="126"/>
    </row>
    <row r="26" spans="2:10" s="140" customFormat="1" x14ac:dyDescent="0.2">
      <c r="H26" s="126"/>
      <c r="I26" s="126"/>
      <c r="J26" s="126"/>
    </row>
    <row r="27" spans="2:10" s="140" customFormat="1" ht="39" customHeight="1" x14ac:dyDescent="0.2">
      <c r="B27" s="126"/>
      <c r="C27" s="131" t="s">
        <v>244</v>
      </c>
    </row>
    <row r="28" spans="2:10" s="140" customFormat="1" ht="17.100000000000001" customHeight="1" thickBot="1" x14ac:dyDescent="0.25">
      <c r="B28" s="130" t="s">
        <v>50</v>
      </c>
      <c r="C28" s="129">
        <f t="shared" ref="C28:C45" si="0">+IF(C6&gt;0,(G6-C6)/C6,"-")</f>
        <v>-0.66666666666666663</v>
      </c>
    </row>
    <row r="29" spans="2:10" s="140" customFormat="1" ht="17.100000000000001" customHeight="1" thickBot="1" x14ac:dyDescent="0.25">
      <c r="B29" s="130" t="s">
        <v>51</v>
      </c>
      <c r="C29" s="129">
        <f t="shared" si="0"/>
        <v>-0.5</v>
      </c>
    </row>
    <row r="30" spans="2:10" s="140" customFormat="1" ht="17.100000000000001" customHeight="1" thickBot="1" x14ac:dyDescent="0.25">
      <c r="B30" s="130" t="s">
        <v>141</v>
      </c>
      <c r="C30" s="129">
        <f t="shared" si="0"/>
        <v>0</v>
      </c>
    </row>
    <row r="31" spans="2:10" s="140" customFormat="1" ht="17.100000000000001" customHeight="1" thickBot="1" x14ac:dyDescent="0.25">
      <c r="B31" s="130" t="s">
        <v>45</v>
      </c>
      <c r="C31" s="129" t="str">
        <f t="shared" si="0"/>
        <v>-</v>
      </c>
    </row>
    <row r="32" spans="2:10" s="140" customFormat="1" ht="17.100000000000001" customHeight="1" thickBot="1" x14ac:dyDescent="0.25">
      <c r="B32" s="130" t="s">
        <v>8</v>
      </c>
      <c r="C32" s="129">
        <f t="shared" si="0"/>
        <v>-0.8</v>
      </c>
    </row>
    <row r="33" spans="2:3" s="140" customFormat="1" ht="17.100000000000001" customHeight="1" thickBot="1" x14ac:dyDescent="0.25">
      <c r="B33" s="130" t="s">
        <v>9</v>
      </c>
      <c r="C33" s="129" t="str">
        <f t="shared" si="0"/>
        <v>-</v>
      </c>
    </row>
    <row r="34" spans="2:3" s="140" customFormat="1" ht="17.100000000000001" customHeight="1" thickBot="1" x14ac:dyDescent="0.25">
      <c r="B34" s="130" t="s">
        <v>52</v>
      </c>
      <c r="C34" s="129">
        <f t="shared" si="0"/>
        <v>-0.5</v>
      </c>
    </row>
    <row r="35" spans="2:3" s="140" customFormat="1" ht="17.100000000000001" customHeight="1" thickBot="1" x14ac:dyDescent="0.25">
      <c r="B35" s="130" t="s">
        <v>47</v>
      </c>
      <c r="C35" s="129">
        <f t="shared" si="0"/>
        <v>-1</v>
      </c>
    </row>
    <row r="36" spans="2:3" s="140" customFormat="1" ht="17.100000000000001" customHeight="1" thickBot="1" x14ac:dyDescent="0.25">
      <c r="B36" s="130" t="s">
        <v>26</v>
      </c>
      <c r="C36" s="129">
        <f t="shared" si="0"/>
        <v>0.16129032258064516</v>
      </c>
    </row>
    <row r="37" spans="2:3" s="140" customFormat="1" ht="17.100000000000001" customHeight="1" thickBot="1" x14ac:dyDescent="0.25">
      <c r="B37" s="130" t="s">
        <v>46</v>
      </c>
      <c r="C37" s="129">
        <f t="shared" si="0"/>
        <v>0.22222222222222221</v>
      </c>
    </row>
    <row r="38" spans="2:3" s="140" customFormat="1" ht="17.100000000000001" customHeight="1" thickBot="1" x14ac:dyDescent="0.25">
      <c r="B38" s="130" t="s">
        <v>21</v>
      </c>
      <c r="C38" s="129" t="str">
        <f t="shared" si="0"/>
        <v>-</v>
      </c>
    </row>
    <row r="39" spans="2:3" s="140" customFormat="1" ht="17.100000000000001" customHeight="1" thickBot="1" x14ac:dyDescent="0.25">
      <c r="B39" s="130" t="s">
        <v>10</v>
      </c>
      <c r="C39" s="129">
        <f t="shared" si="0"/>
        <v>0.5</v>
      </c>
    </row>
    <row r="40" spans="2:3" s="140" customFormat="1" ht="17.100000000000001" customHeight="1" thickBot="1" x14ac:dyDescent="0.25">
      <c r="B40" s="130" t="s">
        <v>142</v>
      </c>
      <c r="C40" s="129">
        <f t="shared" si="0"/>
        <v>0.53846153846153844</v>
      </c>
    </row>
    <row r="41" spans="2:3" s="140" customFormat="1" ht="17.100000000000001" customHeight="1" thickBot="1" x14ac:dyDescent="0.25">
      <c r="B41" s="130" t="s">
        <v>143</v>
      </c>
      <c r="C41" s="129">
        <f t="shared" si="0"/>
        <v>0.5</v>
      </c>
    </row>
    <row r="42" spans="2:3" s="140" customFormat="1" ht="17.100000000000001" customHeight="1" thickBot="1" x14ac:dyDescent="0.25">
      <c r="B42" s="130" t="s">
        <v>144</v>
      </c>
      <c r="C42" s="129">
        <f t="shared" si="0"/>
        <v>4</v>
      </c>
    </row>
    <row r="43" spans="2:3" s="140" customFormat="1" ht="17.100000000000001" customHeight="1" thickBot="1" x14ac:dyDescent="0.25">
      <c r="B43" s="130" t="s">
        <v>49</v>
      </c>
      <c r="C43" s="129">
        <f t="shared" si="0"/>
        <v>0.7142857142857143</v>
      </c>
    </row>
    <row r="44" spans="2:3" ht="17.100000000000001" customHeight="1" thickBot="1" x14ac:dyDescent="0.25">
      <c r="B44" s="130" t="s">
        <v>11</v>
      </c>
      <c r="C44" s="146" t="str">
        <f t="shared" si="0"/>
        <v>-</v>
      </c>
    </row>
    <row r="45" spans="2:3" ht="17.100000000000001" customHeight="1" thickBot="1" x14ac:dyDescent="0.25">
      <c r="B45" s="128" t="s">
        <v>22</v>
      </c>
      <c r="C45" s="127">
        <f t="shared" si="0"/>
        <v>0.16304347826086957</v>
      </c>
    </row>
  </sheetData>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4693-34AD-44C0-A483-C6594FDDB0DE}">
  <dimension ref="B2:R45"/>
  <sheetViews>
    <sheetView zoomScaleNormal="100" workbookViewId="0"/>
  </sheetViews>
  <sheetFormatPr baseColWidth="10" defaultColWidth="11.42578125" defaultRowHeight="12.75" x14ac:dyDescent="0.2"/>
  <cols>
    <col min="1" max="1" width="8.7109375" style="126" customWidth="1"/>
    <col min="2" max="2" width="33.85546875" style="126" customWidth="1"/>
    <col min="3" max="56" width="12.28515625" style="126" customWidth="1"/>
    <col min="57" max="16384" width="11.42578125" style="126"/>
  </cols>
  <sheetData>
    <row r="2" spans="2:18" ht="40.5" customHeight="1" x14ac:dyDescent="0.25">
      <c r="B2" s="144"/>
      <c r="R2" s="89"/>
    </row>
    <row r="3" spans="2:18" s="140" customFormat="1" ht="28.5" customHeight="1" x14ac:dyDescent="0.2">
      <c r="B3" s="150"/>
    </row>
    <row r="5" spans="2:18" ht="39" customHeight="1" x14ac:dyDescent="0.2">
      <c r="C5" s="137" t="s">
        <v>235</v>
      </c>
      <c r="D5" s="137" t="s">
        <v>239</v>
      </c>
      <c r="E5" s="137" t="s">
        <v>240</v>
      </c>
      <c r="F5" s="138" t="s">
        <v>241</v>
      </c>
      <c r="G5" s="137" t="s">
        <v>243</v>
      </c>
    </row>
    <row r="6" spans="2:18" s="140" customFormat="1" ht="17.100000000000001" customHeight="1" thickBot="1" x14ac:dyDescent="0.25">
      <c r="B6" s="130" t="s">
        <v>50</v>
      </c>
      <c r="C6" s="135">
        <v>957</v>
      </c>
      <c r="D6" s="135">
        <v>1308</v>
      </c>
      <c r="E6" s="135">
        <v>1122</v>
      </c>
      <c r="F6" s="135">
        <v>1234</v>
      </c>
      <c r="G6" s="135">
        <v>1900</v>
      </c>
    </row>
    <row r="7" spans="2:18" s="140" customFormat="1" ht="17.100000000000001" customHeight="1" thickBot="1" x14ac:dyDescent="0.25">
      <c r="B7" s="130" t="s">
        <v>51</v>
      </c>
      <c r="C7" s="135">
        <v>168</v>
      </c>
      <c r="D7" s="135">
        <v>190</v>
      </c>
      <c r="E7" s="135">
        <v>136</v>
      </c>
      <c r="F7" s="135">
        <v>133</v>
      </c>
      <c r="G7" s="135">
        <v>180</v>
      </c>
    </row>
    <row r="8" spans="2:18" s="140" customFormat="1" ht="17.100000000000001" customHeight="1" thickBot="1" x14ac:dyDescent="0.25">
      <c r="B8" s="130" t="s">
        <v>141</v>
      </c>
      <c r="C8" s="135">
        <v>186</v>
      </c>
      <c r="D8" s="135">
        <v>242</v>
      </c>
      <c r="E8" s="135">
        <v>161</v>
      </c>
      <c r="F8" s="135">
        <v>236</v>
      </c>
      <c r="G8" s="135">
        <v>242</v>
      </c>
    </row>
    <row r="9" spans="2:18" s="140" customFormat="1" ht="17.100000000000001" customHeight="1" thickBot="1" x14ac:dyDescent="0.25">
      <c r="B9" s="130" t="s">
        <v>45</v>
      </c>
      <c r="C9" s="135">
        <v>100</v>
      </c>
      <c r="D9" s="135">
        <v>371</v>
      </c>
      <c r="E9" s="135">
        <v>159</v>
      </c>
      <c r="F9" s="135">
        <v>167</v>
      </c>
      <c r="G9" s="151">
        <v>322</v>
      </c>
    </row>
    <row r="10" spans="2:18" s="140" customFormat="1" ht="17.100000000000001" customHeight="1" thickBot="1" x14ac:dyDescent="0.25">
      <c r="B10" s="130" t="s">
        <v>8</v>
      </c>
      <c r="C10" s="135">
        <v>575</v>
      </c>
      <c r="D10" s="135">
        <v>610</v>
      </c>
      <c r="E10" s="135">
        <v>642</v>
      </c>
      <c r="F10" s="135">
        <v>342</v>
      </c>
      <c r="G10" s="135">
        <v>495</v>
      </c>
    </row>
    <row r="11" spans="2:18" s="140" customFormat="1" ht="17.100000000000001" customHeight="1" thickBot="1" x14ac:dyDescent="0.25">
      <c r="B11" s="130" t="s">
        <v>9</v>
      </c>
      <c r="C11" s="135">
        <v>63</v>
      </c>
      <c r="D11" s="135">
        <v>38</v>
      </c>
      <c r="E11" s="135">
        <v>83</v>
      </c>
      <c r="F11" s="135">
        <v>82</v>
      </c>
      <c r="G11" s="135">
        <v>54</v>
      </c>
    </row>
    <row r="12" spans="2:18" s="140" customFormat="1" ht="17.100000000000001" customHeight="1" thickBot="1" x14ac:dyDescent="0.25">
      <c r="B12" s="130" t="s">
        <v>52</v>
      </c>
      <c r="C12" s="135">
        <v>231</v>
      </c>
      <c r="D12" s="135">
        <v>274</v>
      </c>
      <c r="E12" s="135">
        <v>268</v>
      </c>
      <c r="F12" s="135">
        <v>343</v>
      </c>
      <c r="G12" s="135">
        <v>507</v>
      </c>
    </row>
    <row r="13" spans="2:18" s="140" customFormat="1" ht="17.100000000000001" customHeight="1" thickBot="1" x14ac:dyDescent="0.25">
      <c r="B13" s="130" t="s">
        <v>47</v>
      </c>
      <c r="C13" s="135">
        <v>278</v>
      </c>
      <c r="D13" s="135">
        <v>354</v>
      </c>
      <c r="E13" s="135">
        <v>256</v>
      </c>
      <c r="F13" s="135">
        <v>359</v>
      </c>
      <c r="G13" s="135">
        <v>473</v>
      </c>
    </row>
    <row r="14" spans="2:18" s="140" customFormat="1" ht="17.100000000000001" customHeight="1" thickBot="1" x14ac:dyDescent="0.25">
      <c r="B14" s="130" t="s">
        <v>26</v>
      </c>
      <c r="C14" s="135">
        <v>2663</v>
      </c>
      <c r="D14" s="135">
        <v>2805</v>
      </c>
      <c r="E14" s="135">
        <v>2462</v>
      </c>
      <c r="F14" s="135">
        <v>3172</v>
      </c>
      <c r="G14" s="135">
        <v>3521</v>
      </c>
    </row>
    <row r="15" spans="2:18" s="140" customFormat="1" ht="17.100000000000001" customHeight="1" thickBot="1" x14ac:dyDescent="0.25">
      <c r="B15" s="130" t="s">
        <v>46</v>
      </c>
      <c r="C15" s="135">
        <v>1235</v>
      </c>
      <c r="D15" s="135">
        <v>1413</v>
      </c>
      <c r="E15" s="135">
        <v>1284</v>
      </c>
      <c r="F15" s="135">
        <v>1333</v>
      </c>
      <c r="G15" s="135">
        <v>1516</v>
      </c>
    </row>
    <row r="16" spans="2:18" s="140" customFormat="1" ht="17.100000000000001" customHeight="1" thickBot="1" x14ac:dyDescent="0.25">
      <c r="B16" s="130" t="s">
        <v>21</v>
      </c>
      <c r="C16" s="135">
        <v>113</v>
      </c>
      <c r="D16" s="135">
        <v>111</v>
      </c>
      <c r="E16" s="135">
        <v>89</v>
      </c>
      <c r="F16" s="135">
        <v>145</v>
      </c>
      <c r="G16" s="135">
        <v>117</v>
      </c>
    </row>
    <row r="17" spans="2:10" s="140" customFormat="1" ht="17.100000000000001" customHeight="1" thickBot="1" x14ac:dyDescent="0.25">
      <c r="B17" s="130" t="s">
        <v>10</v>
      </c>
      <c r="C17" s="135">
        <v>210</v>
      </c>
      <c r="D17" s="135">
        <v>412</v>
      </c>
      <c r="E17" s="135">
        <v>393</v>
      </c>
      <c r="F17" s="135">
        <v>388</v>
      </c>
      <c r="G17" s="151">
        <v>382</v>
      </c>
    </row>
    <row r="18" spans="2:10" s="140" customFormat="1" ht="17.100000000000001" customHeight="1" thickBot="1" x14ac:dyDescent="0.25">
      <c r="B18" s="130" t="s">
        <v>142</v>
      </c>
      <c r="C18" s="135">
        <v>1243</v>
      </c>
      <c r="D18" s="135">
        <v>1362</v>
      </c>
      <c r="E18" s="135">
        <v>773</v>
      </c>
      <c r="F18" s="135">
        <v>1675</v>
      </c>
      <c r="G18" s="135">
        <v>2108</v>
      </c>
    </row>
    <row r="19" spans="2:10" s="140" customFormat="1" ht="17.100000000000001" customHeight="1" thickBot="1" x14ac:dyDescent="0.25">
      <c r="B19" s="130" t="s">
        <v>143</v>
      </c>
      <c r="C19" s="135">
        <v>448</v>
      </c>
      <c r="D19" s="135">
        <v>446</v>
      </c>
      <c r="E19" s="135">
        <v>483</v>
      </c>
      <c r="F19" s="135">
        <v>553</v>
      </c>
      <c r="G19" s="135">
        <v>713</v>
      </c>
    </row>
    <row r="20" spans="2:10" s="140" customFormat="1" ht="17.100000000000001" customHeight="1" thickBot="1" x14ac:dyDescent="0.25">
      <c r="B20" s="130" t="s">
        <v>144</v>
      </c>
      <c r="C20" s="135">
        <v>87</v>
      </c>
      <c r="D20" s="135">
        <v>99</v>
      </c>
      <c r="E20" s="135">
        <v>20</v>
      </c>
      <c r="F20" s="135">
        <v>97</v>
      </c>
      <c r="G20" s="135">
        <v>171</v>
      </c>
    </row>
    <row r="21" spans="2:10" s="140" customFormat="1" ht="17.100000000000001" customHeight="1" thickBot="1" x14ac:dyDescent="0.25">
      <c r="B21" s="130" t="s">
        <v>49</v>
      </c>
      <c r="C21" s="135">
        <v>210</v>
      </c>
      <c r="D21" s="135">
        <v>264</v>
      </c>
      <c r="E21" s="135">
        <v>220</v>
      </c>
      <c r="F21" s="135">
        <v>166</v>
      </c>
      <c r="G21" s="135">
        <v>253</v>
      </c>
    </row>
    <row r="22" spans="2:10" s="140" customFormat="1" ht="17.100000000000001" customHeight="1" thickBot="1" x14ac:dyDescent="0.25">
      <c r="B22" s="130" t="s">
        <v>11</v>
      </c>
      <c r="C22" s="135">
        <v>30</v>
      </c>
      <c r="D22" s="135">
        <v>21</v>
      </c>
      <c r="E22" s="135">
        <v>40</v>
      </c>
      <c r="F22" s="135">
        <v>43</v>
      </c>
      <c r="G22" s="135">
        <v>54</v>
      </c>
    </row>
    <row r="23" spans="2:10" s="140" customFormat="1" ht="17.100000000000001" customHeight="1" thickBot="1" x14ac:dyDescent="0.25">
      <c r="B23" s="128" t="s">
        <v>22</v>
      </c>
      <c r="C23" s="134">
        <v>8797</v>
      </c>
      <c r="D23" s="134">
        <v>10320</v>
      </c>
      <c r="E23" s="134">
        <v>8591</v>
      </c>
      <c r="F23" s="134">
        <v>10468</v>
      </c>
      <c r="G23" s="134">
        <v>13008</v>
      </c>
    </row>
    <row r="24" spans="2:10" s="140" customFormat="1" ht="25.5" customHeight="1" x14ac:dyDescent="0.2"/>
    <row r="25" spans="2:10" s="140" customFormat="1" ht="37.5" customHeight="1" x14ac:dyDescent="0.2">
      <c r="B25" s="132"/>
      <c r="C25" s="132"/>
      <c r="D25" s="132"/>
      <c r="E25" s="132"/>
      <c r="H25" s="126"/>
      <c r="I25" s="126"/>
      <c r="J25" s="126"/>
    </row>
    <row r="26" spans="2:10" s="140" customFormat="1" x14ac:dyDescent="0.2">
      <c r="H26" s="126"/>
      <c r="I26" s="126"/>
      <c r="J26" s="126"/>
    </row>
    <row r="27" spans="2:10" s="140" customFormat="1" ht="39" customHeight="1" x14ac:dyDescent="0.2">
      <c r="B27" s="126"/>
      <c r="C27" s="131" t="s">
        <v>244</v>
      </c>
    </row>
    <row r="28" spans="2:10" s="140" customFormat="1" ht="17.100000000000001" customHeight="1" thickBot="1" x14ac:dyDescent="0.25">
      <c r="B28" s="130" t="s">
        <v>50</v>
      </c>
      <c r="C28" s="129">
        <f t="shared" ref="C28:C45" si="0">+IF(C6&gt;0,(G6-C6)/C6,"-")</f>
        <v>0.98537095088819227</v>
      </c>
    </row>
    <row r="29" spans="2:10" s="140" customFormat="1" ht="17.100000000000001" customHeight="1" thickBot="1" x14ac:dyDescent="0.25">
      <c r="B29" s="130" t="s">
        <v>51</v>
      </c>
      <c r="C29" s="129">
        <f t="shared" si="0"/>
        <v>7.1428571428571425E-2</v>
      </c>
    </row>
    <row r="30" spans="2:10" s="140" customFormat="1" ht="17.100000000000001" customHeight="1" thickBot="1" x14ac:dyDescent="0.25">
      <c r="B30" s="130" t="s">
        <v>141</v>
      </c>
      <c r="C30" s="129">
        <f t="shared" si="0"/>
        <v>0.30107526881720431</v>
      </c>
    </row>
    <row r="31" spans="2:10" s="140" customFormat="1" ht="17.100000000000001" customHeight="1" thickBot="1" x14ac:dyDescent="0.25">
      <c r="B31" s="130" t="s">
        <v>45</v>
      </c>
      <c r="C31" s="129">
        <f t="shared" si="0"/>
        <v>2.2200000000000002</v>
      </c>
    </row>
    <row r="32" spans="2:10" s="140" customFormat="1" ht="17.100000000000001" customHeight="1" thickBot="1" x14ac:dyDescent="0.25">
      <c r="B32" s="130" t="s">
        <v>8</v>
      </c>
      <c r="C32" s="129">
        <f t="shared" si="0"/>
        <v>-0.1391304347826087</v>
      </c>
    </row>
    <row r="33" spans="2:3" s="140" customFormat="1" ht="17.100000000000001" customHeight="1" thickBot="1" x14ac:dyDescent="0.25">
      <c r="B33" s="130" t="s">
        <v>9</v>
      </c>
      <c r="C33" s="129">
        <f t="shared" si="0"/>
        <v>-0.14285714285714285</v>
      </c>
    </row>
    <row r="34" spans="2:3" s="140" customFormat="1" ht="17.100000000000001" customHeight="1" thickBot="1" x14ac:dyDescent="0.25">
      <c r="B34" s="130" t="s">
        <v>52</v>
      </c>
      <c r="C34" s="129">
        <f t="shared" si="0"/>
        <v>1.1948051948051948</v>
      </c>
    </row>
    <row r="35" spans="2:3" s="140" customFormat="1" ht="17.100000000000001" customHeight="1" thickBot="1" x14ac:dyDescent="0.25">
      <c r="B35" s="130" t="s">
        <v>47</v>
      </c>
      <c r="C35" s="129">
        <f t="shared" si="0"/>
        <v>0.70143884892086328</v>
      </c>
    </row>
    <row r="36" spans="2:3" s="140" customFormat="1" ht="17.100000000000001" customHeight="1" thickBot="1" x14ac:dyDescent="0.25">
      <c r="B36" s="130" t="s">
        <v>26</v>
      </c>
      <c r="C36" s="129">
        <f t="shared" si="0"/>
        <v>0.32219301539616974</v>
      </c>
    </row>
    <row r="37" spans="2:3" s="140" customFormat="1" ht="17.100000000000001" customHeight="1" thickBot="1" x14ac:dyDescent="0.25">
      <c r="B37" s="130" t="s">
        <v>46</v>
      </c>
      <c r="C37" s="129">
        <f t="shared" si="0"/>
        <v>0.22753036437246962</v>
      </c>
    </row>
    <row r="38" spans="2:3" s="140" customFormat="1" ht="17.100000000000001" customHeight="1" thickBot="1" x14ac:dyDescent="0.25">
      <c r="B38" s="130" t="s">
        <v>21</v>
      </c>
      <c r="C38" s="129">
        <f t="shared" si="0"/>
        <v>3.5398230088495575E-2</v>
      </c>
    </row>
    <row r="39" spans="2:3" s="140" customFormat="1" ht="17.100000000000001" customHeight="1" thickBot="1" x14ac:dyDescent="0.25">
      <c r="B39" s="130" t="s">
        <v>10</v>
      </c>
      <c r="C39" s="129">
        <f t="shared" si="0"/>
        <v>0.81904761904761902</v>
      </c>
    </row>
    <row r="40" spans="2:3" s="140" customFormat="1" ht="17.100000000000001" customHeight="1" thickBot="1" x14ac:dyDescent="0.25">
      <c r="B40" s="130" t="s">
        <v>142</v>
      </c>
      <c r="C40" s="129">
        <f t="shared" si="0"/>
        <v>0.69589702333065162</v>
      </c>
    </row>
    <row r="41" spans="2:3" s="140" customFormat="1" ht="17.100000000000001" customHeight="1" thickBot="1" x14ac:dyDescent="0.25">
      <c r="B41" s="130" t="s">
        <v>143</v>
      </c>
      <c r="C41" s="129">
        <f t="shared" si="0"/>
        <v>0.5915178571428571</v>
      </c>
    </row>
    <row r="42" spans="2:3" s="140" customFormat="1" ht="17.100000000000001" customHeight="1" thickBot="1" x14ac:dyDescent="0.25">
      <c r="B42" s="130" t="s">
        <v>144</v>
      </c>
      <c r="C42" s="129">
        <f t="shared" si="0"/>
        <v>0.96551724137931039</v>
      </c>
    </row>
    <row r="43" spans="2:3" s="140" customFormat="1" ht="17.100000000000001" customHeight="1" thickBot="1" x14ac:dyDescent="0.25">
      <c r="B43" s="130" t="s">
        <v>49</v>
      </c>
      <c r="C43" s="129">
        <f t="shared" si="0"/>
        <v>0.20476190476190476</v>
      </c>
    </row>
    <row r="44" spans="2:3" ht="17.100000000000001" customHeight="1" thickBot="1" x14ac:dyDescent="0.25">
      <c r="B44" s="130" t="s">
        <v>11</v>
      </c>
      <c r="C44" s="129">
        <f t="shared" si="0"/>
        <v>0.8</v>
      </c>
    </row>
    <row r="45" spans="2:3" ht="17.100000000000001" customHeight="1" thickBot="1" x14ac:dyDescent="0.25">
      <c r="B45" s="128" t="s">
        <v>22</v>
      </c>
      <c r="C45" s="127">
        <f t="shared" si="0"/>
        <v>0.47868591565306357</v>
      </c>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962D-DC8F-476B-8D84-DEEAD0BABFC9}">
  <dimension ref="A1:X71"/>
  <sheetViews>
    <sheetView topLeftCell="A40" workbookViewId="0"/>
  </sheetViews>
  <sheetFormatPr baseColWidth="10" defaultColWidth="11.42578125" defaultRowHeight="12.75" x14ac:dyDescent="0.2"/>
  <cols>
    <col min="1" max="1" width="8.7109375" style="126" customWidth="1"/>
    <col min="2" max="2" width="33.85546875" style="126" customWidth="1"/>
    <col min="3" max="10" width="12.28515625" style="126" customWidth="1"/>
    <col min="11" max="11" width="12.140625" style="126" customWidth="1"/>
    <col min="12" max="12" width="0.140625" style="126" customWidth="1"/>
    <col min="13" max="13" width="14.7109375" style="126" customWidth="1"/>
    <col min="14" max="14" width="16.85546875" style="126" customWidth="1"/>
    <col min="15" max="15" width="13.140625" style="126" customWidth="1"/>
    <col min="16" max="16" width="12.7109375" style="126" customWidth="1"/>
    <col min="17" max="17" width="14.7109375" style="126" customWidth="1"/>
    <col min="18" max="21" width="12.28515625" style="126" customWidth="1"/>
    <col min="22" max="22" width="10.5703125" style="126" customWidth="1"/>
    <col min="23" max="99" width="12.28515625" style="126" customWidth="1"/>
    <col min="100" max="16384" width="11.42578125" style="126"/>
  </cols>
  <sheetData>
    <row r="1" spans="2:7" ht="15" x14ac:dyDescent="0.2">
      <c r="C1" s="143"/>
      <c r="D1" s="143"/>
    </row>
    <row r="2" spans="2:7" ht="40.5" customHeight="1" x14ac:dyDescent="0.2">
      <c r="B2" s="144"/>
      <c r="C2" s="160"/>
      <c r="D2" s="143"/>
    </row>
    <row r="3" spans="2:7" s="140" customFormat="1" ht="28.5" customHeight="1" x14ac:dyDescent="0.2">
      <c r="B3" s="142"/>
      <c r="C3" s="159"/>
    </row>
    <row r="5" spans="2:7" ht="39" customHeight="1" x14ac:dyDescent="0.2">
      <c r="C5" s="131" t="s">
        <v>235</v>
      </c>
      <c r="D5" s="131" t="s">
        <v>239</v>
      </c>
      <c r="E5" s="131" t="s">
        <v>240</v>
      </c>
      <c r="F5" s="138" t="s">
        <v>241</v>
      </c>
      <c r="G5" s="131" t="s">
        <v>243</v>
      </c>
    </row>
    <row r="6" spans="2:7" ht="17.100000000000001" customHeight="1" thickBot="1" x14ac:dyDescent="0.25">
      <c r="B6" s="130" t="s">
        <v>50</v>
      </c>
      <c r="C6" s="126">
        <v>57</v>
      </c>
      <c r="D6" s="126">
        <v>57</v>
      </c>
      <c r="E6" s="126">
        <v>32</v>
      </c>
      <c r="F6" s="158">
        <v>72</v>
      </c>
      <c r="G6" s="158">
        <v>54</v>
      </c>
    </row>
    <row r="7" spans="2:7" ht="17.100000000000001" customHeight="1" thickBot="1" x14ac:dyDescent="0.25">
      <c r="B7" s="130" t="s">
        <v>51</v>
      </c>
      <c r="C7" s="126">
        <v>8</v>
      </c>
      <c r="D7" s="126">
        <v>8</v>
      </c>
      <c r="E7" s="126">
        <v>0</v>
      </c>
      <c r="F7" s="158">
        <v>3</v>
      </c>
      <c r="G7" s="158">
        <v>7</v>
      </c>
    </row>
    <row r="8" spans="2:7" ht="17.100000000000001" customHeight="1" thickBot="1" x14ac:dyDescent="0.25">
      <c r="B8" s="130" t="s">
        <v>141</v>
      </c>
      <c r="C8" s="126">
        <v>10</v>
      </c>
      <c r="D8" s="126">
        <v>20</v>
      </c>
      <c r="E8" s="126">
        <v>11</v>
      </c>
      <c r="F8" s="158">
        <v>14</v>
      </c>
      <c r="G8" s="158">
        <v>15</v>
      </c>
    </row>
    <row r="9" spans="2:7" ht="17.100000000000001" customHeight="1" thickBot="1" x14ac:dyDescent="0.25">
      <c r="B9" s="130" t="s">
        <v>45</v>
      </c>
      <c r="C9" s="126">
        <v>0</v>
      </c>
      <c r="D9" s="126">
        <v>1</v>
      </c>
      <c r="E9" s="126">
        <v>4</v>
      </c>
      <c r="F9" s="158">
        <v>3</v>
      </c>
      <c r="G9" s="158">
        <v>2</v>
      </c>
    </row>
    <row r="10" spans="2:7" ht="17.100000000000001" customHeight="1" thickBot="1" x14ac:dyDescent="0.25">
      <c r="B10" s="130" t="s">
        <v>8</v>
      </c>
      <c r="C10" s="126">
        <v>12</v>
      </c>
      <c r="D10" s="126">
        <v>20</v>
      </c>
      <c r="E10" s="126">
        <v>20</v>
      </c>
      <c r="F10" s="158">
        <v>32</v>
      </c>
      <c r="G10" s="158">
        <v>22</v>
      </c>
    </row>
    <row r="11" spans="2:7" ht="17.100000000000001" customHeight="1" thickBot="1" x14ac:dyDescent="0.25">
      <c r="B11" s="130" t="s">
        <v>9</v>
      </c>
      <c r="C11" s="126">
        <v>7</v>
      </c>
      <c r="D11" s="126">
        <v>3</v>
      </c>
      <c r="E11" s="126">
        <v>2</v>
      </c>
      <c r="F11" s="158">
        <v>9</v>
      </c>
      <c r="G11" s="158">
        <v>12</v>
      </c>
    </row>
    <row r="12" spans="2:7" ht="17.100000000000001" customHeight="1" thickBot="1" x14ac:dyDescent="0.25">
      <c r="B12" s="130" t="s">
        <v>52</v>
      </c>
      <c r="C12" s="126">
        <v>23</v>
      </c>
      <c r="D12" s="126">
        <v>20</v>
      </c>
      <c r="E12" s="126">
        <v>10</v>
      </c>
      <c r="F12" s="158">
        <v>12</v>
      </c>
      <c r="G12" s="158">
        <v>15</v>
      </c>
    </row>
    <row r="13" spans="2:7" ht="17.100000000000001" customHeight="1" thickBot="1" x14ac:dyDescent="0.25">
      <c r="B13" s="130" t="s">
        <v>47</v>
      </c>
      <c r="C13" s="126">
        <v>14</v>
      </c>
      <c r="D13" s="126">
        <v>11</v>
      </c>
      <c r="E13" s="126">
        <v>15</v>
      </c>
      <c r="F13" s="158">
        <v>11</v>
      </c>
      <c r="G13" s="158">
        <v>10</v>
      </c>
    </row>
    <row r="14" spans="2:7" ht="17.100000000000001" customHeight="1" thickBot="1" x14ac:dyDescent="0.25">
      <c r="B14" s="130" t="s">
        <v>26</v>
      </c>
      <c r="C14" s="126">
        <v>50</v>
      </c>
      <c r="D14" s="126">
        <v>54</v>
      </c>
      <c r="E14" s="126">
        <v>33</v>
      </c>
      <c r="F14" s="158">
        <v>51</v>
      </c>
      <c r="G14" s="158">
        <v>47</v>
      </c>
    </row>
    <row r="15" spans="2:7" ht="17.100000000000001" customHeight="1" thickBot="1" x14ac:dyDescent="0.25">
      <c r="B15" s="130" t="s">
        <v>46</v>
      </c>
      <c r="C15" s="126">
        <v>50</v>
      </c>
      <c r="D15" s="126">
        <v>96</v>
      </c>
      <c r="E15" s="126">
        <v>124</v>
      </c>
      <c r="F15" s="158">
        <v>107</v>
      </c>
      <c r="G15" s="158">
        <v>100</v>
      </c>
    </row>
    <row r="16" spans="2:7" ht="17.100000000000001" customHeight="1" thickBot="1" x14ac:dyDescent="0.25">
      <c r="B16" s="130" t="s">
        <v>21</v>
      </c>
      <c r="C16" s="126">
        <v>8</v>
      </c>
      <c r="D16" s="126">
        <v>13</v>
      </c>
      <c r="E16" s="126">
        <v>8</v>
      </c>
      <c r="F16" s="158">
        <v>3</v>
      </c>
      <c r="G16" s="158">
        <v>9</v>
      </c>
    </row>
    <row r="17" spans="2:7" ht="17.100000000000001" customHeight="1" thickBot="1" x14ac:dyDescent="0.25">
      <c r="B17" s="130" t="s">
        <v>10</v>
      </c>
      <c r="C17" s="126">
        <v>9</v>
      </c>
      <c r="D17" s="126">
        <v>7</v>
      </c>
      <c r="E17" s="126">
        <v>7</v>
      </c>
      <c r="F17" s="158">
        <v>5</v>
      </c>
      <c r="G17" s="158">
        <v>7</v>
      </c>
    </row>
    <row r="18" spans="2:7" ht="17.100000000000001" customHeight="1" thickBot="1" x14ac:dyDescent="0.25">
      <c r="B18" s="130" t="s">
        <v>142</v>
      </c>
      <c r="C18" s="126">
        <v>195</v>
      </c>
      <c r="D18" s="126">
        <v>229</v>
      </c>
      <c r="E18" s="126">
        <v>203</v>
      </c>
      <c r="F18" s="158">
        <v>326</v>
      </c>
      <c r="G18" s="158">
        <v>209</v>
      </c>
    </row>
    <row r="19" spans="2:7" ht="17.100000000000001" customHeight="1" thickBot="1" x14ac:dyDescent="0.25">
      <c r="B19" s="130" t="s">
        <v>143</v>
      </c>
      <c r="C19" s="126">
        <v>19</v>
      </c>
      <c r="D19" s="126">
        <v>14</v>
      </c>
      <c r="E19" s="126">
        <v>17</v>
      </c>
      <c r="F19" s="158">
        <v>32</v>
      </c>
      <c r="G19" s="158">
        <v>27</v>
      </c>
    </row>
    <row r="20" spans="2:7" ht="17.100000000000001" customHeight="1" thickBot="1" x14ac:dyDescent="0.25">
      <c r="B20" s="130" t="s">
        <v>144</v>
      </c>
      <c r="C20" s="126">
        <v>2</v>
      </c>
      <c r="D20" s="126">
        <v>0</v>
      </c>
      <c r="E20" s="126">
        <v>1</v>
      </c>
      <c r="F20" s="158">
        <v>0</v>
      </c>
      <c r="G20" s="158">
        <v>1</v>
      </c>
    </row>
    <row r="21" spans="2:7" ht="17.100000000000001" customHeight="1" thickBot="1" x14ac:dyDescent="0.25">
      <c r="B21" s="130" t="s">
        <v>49</v>
      </c>
      <c r="C21" s="126">
        <v>23</v>
      </c>
      <c r="D21" s="126">
        <v>16</v>
      </c>
      <c r="E21" s="126">
        <v>15</v>
      </c>
      <c r="F21" s="158">
        <v>27</v>
      </c>
      <c r="G21" s="158">
        <v>28</v>
      </c>
    </row>
    <row r="22" spans="2:7" ht="17.100000000000001" customHeight="1" thickBot="1" x14ac:dyDescent="0.25">
      <c r="B22" s="130" t="s">
        <v>11</v>
      </c>
      <c r="C22" s="126">
        <v>1</v>
      </c>
      <c r="D22" s="126">
        <v>7</v>
      </c>
      <c r="E22" s="126">
        <v>2</v>
      </c>
      <c r="F22" s="158">
        <v>4</v>
      </c>
      <c r="G22" s="158">
        <v>2</v>
      </c>
    </row>
    <row r="23" spans="2:7" ht="17.100000000000001" customHeight="1" thickBot="1" x14ac:dyDescent="0.25">
      <c r="B23" s="128" t="s">
        <v>22</v>
      </c>
      <c r="C23" s="134">
        <v>488</v>
      </c>
      <c r="D23" s="134">
        <v>576</v>
      </c>
      <c r="E23" s="134">
        <v>504</v>
      </c>
      <c r="F23" s="134">
        <v>711</v>
      </c>
      <c r="G23" s="134">
        <v>567</v>
      </c>
    </row>
    <row r="24" spans="2:7" ht="30" customHeight="1" x14ac:dyDescent="0.2"/>
    <row r="25" spans="2:7" ht="36.75" customHeight="1" x14ac:dyDescent="0.2">
      <c r="B25" s="132"/>
      <c r="C25" s="132"/>
      <c r="D25" s="132"/>
      <c r="E25" s="132"/>
    </row>
    <row r="27" spans="2:7" ht="39" customHeight="1" x14ac:dyDescent="0.2">
      <c r="C27" s="131" t="s">
        <v>253</v>
      </c>
    </row>
    <row r="28" spans="2:7" ht="17.100000000000001" customHeight="1" thickBot="1" x14ac:dyDescent="0.25">
      <c r="B28" s="130" t="s">
        <v>50</v>
      </c>
      <c r="C28" s="129">
        <f t="shared" ref="C28:C45" si="0">+IF(C6&gt;0,(G6-C6)/C6,"-")</f>
        <v>-5.2631578947368418E-2</v>
      </c>
    </row>
    <row r="29" spans="2:7" ht="17.100000000000001" customHeight="1" thickBot="1" x14ac:dyDescent="0.25">
      <c r="B29" s="130" t="s">
        <v>51</v>
      </c>
      <c r="C29" s="129">
        <f t="shared" si="0"/>
        <v>-0.125</v>
      </c>
    </row>
    <row r="30" spans="2:7" ht="17.100000000000001" customHeight="1" thickBot="1" x14ac:dyDescent="0.25">
      <c r="B30" s="130" t="s">
        <v>141</v>
      </c>
      <c r="C30" s="129">
        <f t="shared" si="0"/>
        <v>0.5</v>
      </c>
    </row>
    <row r="31" spans="2:7" ht="17.100000000000001" customHeight="1" thickBot="1" x14ac:dyDescent="0.25">
      <c r="B31" s="130" t="s">
        <v>45</v>
      </c>
      <c r="C31" s="129" t="str">
        <f t="shared" si="0"/>
        <v>-</v>
      </c>
    </row>
    <row r="32" spans="2:7" ht="17.100000000000001" customHeight="1" thickBot="1" x14ac:dyDescent="0.25">
      <c r="B32" s="130" t="s">
        <v>8</v>
      </c>
      <c r="C32" s="129">
        <f t="shared" si="0"/>
        <v>0.83333333333333337</v>
      </c>
    </row>
    <row r="33" spans="1:24" ht="17.100000000000001" customHeight="1" thickBot="1" x14ac:dyDescent="0.25">
      <c r="B33" s="130" t="s">
        <v>9</v>
      </c>
      <c r="C33" s="129">
        <f t="shared" si="0"/>
        <v>0.7142857142857143</v>
      </c>
    </row>
    <row r="34" spans="1:24" ht="17.100000000000001" customHeight="1" thickBot="1" x14ac:dyDescent="0.25">
      <c r="B34" s="130" t="s">
        <v>52</v>
      </c>
      <c r="C34" s="129">
        <f t="shared" si="0"/>
        <v>-0.34782608695652173</v>
      </c>
    </row>
    <row r="35" spans="1:24" ht="17.100000000000001" customHeight="1" thickBot="1" x14ac:dyDescent="0.25">
      <c r="B35" s="130" t="s">
        <v>47</v>
      </c>
      <c r="C35" s="129">
        <f t="shared" si="0"/>
        <v>-0.2857142857142857</v>
      </c>
    </row>
    <row r="36" spans="1:24" ht="17.100000000000001" customHeight="1" thickBot="1" x14ac:dyDescent="0.25">
      <c r="B36" s="130" t="s">
        <v>26</v>
      </c>
      <c r="C36" s="129">
        <f t="shared" si="0"/>
        <v>-0.06</v>
      </c>
    </row>
    <row r="37" spans="1:24" ht="17.100000000000001" customHeight="1" thickBot="1" x14ac:dyDescent="0.25">
      <c r="B37" s="130" t="s">
        <v>46</v>
      </c>
      <c r="C37" s="129">
        <f t="shared" si="0"/>
        <v>1</v>
      </c>
    </row>
    <row r="38" spans="1:24" ht="17.100000000000001" customHeight="1" thickBot="1" x14ac:dyDescent="0.25">
      <c r="B38" s="130" t="s">
        <v>21</v>
      </c>
      <c r="C38" s="129">
        <f t="shared" si="0"/>
        <v>0.125</v>
      </c>
    </row>
    <row r="39" spans="1:24" ht="17.100000000000001" customHeight="1" thickBot="1" x14ac:dyDescent="0.25">
      <c r="B39" s="130" t="s">
        <v>10</v>
      </c>
      <c r="C39" s="129">
        <f t="shared" si="0"/>
        <v>-0.22222222222222221</v>
      </c>
    </row>
    <row r="40" spans="1:24" ht="17.100000000000001" customHeight="1" thickBot="1" x14ac:dyDescent="0.25">
      <c r="B40" s="130" t="s">
        <v>142</v>
      </c>
      <c r="C40" s="129">
        <f t="shared" si="0"/>
        <v>7.179487179487179E-2</v>
      </c>
    </row>
    <row r="41" spans="1:24" ht="17.100000000000001" customHeight="1" thickBot="1" x14ac:dyDescent="0.25">
      <c r="B41" s="130" t="s">
        <v>143</v>
      </c>
      <c r="C41" s="129">
        <f t="shared" si="0"/>
        <v>0.42105263157894735</v>
      </c>
    </row>
    <row r="42" spans="1:24" ht="17.100000000000001" customHeight="1" thickBot="1" x14ac:dyDescent="0.25">
      <c r="B42" s="130" t="s">
        <v>144</v>
      </c>
      <c r="C42" s="129">
        <f t="shared" si="0"/>
        <v>-0.5</v>
      </c>
    </row>
    <row r="43" spans="1:24" ht="17.100000000000001" customHeight="1" thickBot="1" x14ac:dyDescent="0.25">
      <c r="B43" s="130" t="s">
        <v>49</v>
      </c>
      <c r="C43" s="129">
        <f t="shared" si="0"/>
        <v>0.21739130434782608</v>
      </c>
    </row>
    <row r="44" spans="1:24" ht="17.100000000000001" customHeight="1" thickBot="1" x14ac:dyDescent="0.25">
      <c r="B44" s="130" t="s">
        <v>11</v>
      </c>
      <c r="C44" s="129">
        <f t="shared" si="0"/>
        <v>1</v>
      </c>
    </row>
    <row r="45" spans="1:24" ht="17.100000000000001" customHeight="1" thickBot="1" x14ac:dyDescent="0.25">
      <c r="B45" s="128" t="s">
        <v>22</v>
      </c>
      <c r="C45" s="127">
        <f t="shared" si="0"/>
        <v>0.16188524590163936</v>
      </c>
    </row>
    <row r="48" spans="1:24"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row>
    <row r="49" spans="1:24" x14ac:dyDescent="0.2">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row>
    <row r="50" spans="1:24" ht="12" customHeight="1"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row>
    <row r="51" spans="1:24" ht="39" customHeight="1" x14ac:dyDescent="0.2">
      <c r="A51" s="152"/>
      <c r="B51" s="152"/>
      <c r="C51" s="137" t="s">
        <v>235</v>
      </c>
      <c r="D51" s="137" t="s">
        <v>239</v>
      </c>
      <c r="E51" s="137" t="s">
        <v>240</v>
      </c>
      <c r="F51" s="138" t="s">
        <v>241</v>
      </c>
      <c r="G51" s="137" t="s">
        <v>243</v>
      </c>
      <c r="H51" s="152"/>
      <c r="I51" s="152"/>
      <c r="J51" s="152"/>
      <c r="K51" s="152"/>
      <c r="L51" s="157">
        <v>45292</v>
      </c>
      <c r="M51" s="156"/>
      <c r="N51" s="155"/>
    </row>
    <row r="52" spans="1:24" ht="15" thickBot="1" x14ac:dyDescent="0.25">
      <c r="A52" s="152"/>
      <c r="B52" s="130" t="s">
        <v>50</v>
      </c>
      <c r="C52" s="153">
        <f t="shared" ref="C52:G61" si="1">+C6/$L52*100000</f>
        <v>0.64765176241951794</v>
      </c>
      <c r="D52" s="153">
        <f t="shared" si="1"/>
        <v>0.64765176241951794</v>
      </c>
      <c r="E52" s="153">
        <f t="shared" si="1"/>
        <v>0.36359397188464165</v>
      </c>
      <c r="F52" s="153">
        <f t="shared" si="1"/>
        <v>0.81808643674044368</v>
      </c>
      <c r="G52" s="153">
        <f t="shared" si="1"/>
        <v>0.61356482755533281</v>
      </c>
      <c r="H52" s="152"/>
      <c r="I52" s="152"/>
      <c r="J52" s="152"/>
      <c r="K52" s="152"/>
      <c r="L52" s="152">
        <v>8801026</v>
      </c>
      <c r="M52" s="152"/>
    </row>
    <row r="53" spans="1:24" ht="15" thickBot="1" x14ac:dyDescent="0.25">
      <c r="A53" s="152"/>
      <c r="B53" s="130" t="s">
        <v>51</v>
      </c>
      <c r="C53" s="153">
        <f t="shared" si="1"/>
        <v>0.59189503333478832</v>
      </c>
      <c r="D53" s="153">
        <f t="shared" si="1"/>
        <v>0.59189503333478832</v>
      </c>
      <c r="E53" s="153">
        <f t="shared" si="1"/>
        <v>0</v>
      </c>
      <c r="F53" s="153">
        <f t="shared" si="1"/>
        <v>0.22196063750054565</v>
      </c>
      <c r="G53" s="153">
        <f t="shared" si="1"/>
        <v>0.51790815416793978</v>
      </c>
      <c r="H53" s="152"/>
      <c r="I53" s="152"/>
      <c r="J53" s="152"/>
      <c r="K53" s="152"/>
      <c r="L53" s="152">
        <v>1351591</v>
      </c>
      <c r="M53" s="152"/>
    </row>
    <row r="54" spans="1:24" ht="15" thickBot="1" x14ac:dyDescent="0.25">
      <c r="A54" s="152"/>
      <c r="B54" s="130" t="s">
        <v>141</v>
      </c>
      <c r="C54" s="153">
        <f t="shared" si="1"/>
        <v>0.99049226475065832</v>
      </c>
      <c r="D54" s="153">
        <f t="shared" si="1"/>
        <v>1.9809845295013166</v>
      </c>
      <c r="E54" s="153">
        <f t="shared" si="1"/>
        <v>1.0895414912257242</v>
      </c>
      <c r="F54" s="153">
        <f t="shared" si="1"/>
        <v>1.3866891706509219</v>
      </c>
      <c r="G54" s="153">
        <f t="shared" si="1"/>
        <v>1.4857383971259877</v>
      </c>
      <c r="H54" s="152"/>
      <c r="I54" s="152"/>
      <c r="J54" s="152"/>
      <c r="K54" s="152"/>
      <c r="L54" s="152">
        <v>1009599</v>
      </c>
      <c r="M54" s="152"/>
    </row>
    <row r="55" spans="1:24" ht="15" thickBot="1" x14ac:dyDescent="0.25">
      <c r="A55" s="152"/>
      <c r="B55" s="130" t="s">
        <v>45</v>
      </c>
      <c r="C55" s="153">
        <f t="shared" si="1"/>
        <v>0</v>
      </c>
      <c r="D55" s="153">
        <f t="shared" si="1"/>
        <v>8.1184119087360604E-2</v>
      </c>
      <c r="E55" s="153">
        <f t="shared" si="1"/>
        <v>0.32473647634944242</v>
      </c>
      <c r="F55" s="153">
        <f t="shared" si="1"/>
        <v>0.24355235726208183</v>
      </c>
      <c r="G55" s="153">
        <f t="shared" si="1"/>
        <v>0.16236823817472121</v>
      </c>
      <c r="H55" s="152"/>
      <c r="I55" s="152"/>
      <c r="J55" s="152"/>
      <c r="K55" s="152"/>
      <c r="L55" s="152">
        <v>1231768</v>
      </c>
      <c r="M55" s="152"/>
    </row>
    <row r="56" spans="1:24" ht="15" thickBot="1" x14ac:dyDescent="0.25">
      <c r="A56" s="152"/>
      <c r="B56" s="130" t="s">
        <v>8</v>
      </c>
      <c r="C56" s="153">
        <f t="shared" si="1"/>
        <v>0.53601244263550174</v>
      </c>
      <c r="D56" s="153">
        <f t="shared" si="1"/>
        <v>0.89335407105916953</v>
      </c>
      <c r="E56" s="153">
        <f t="shared" si="1"/>
        <v>0.89335407105916953</v>
      </c>
      <c r="F56" s="153">
        <f t="shared" si="1"/>
        <v>1.4293665136946712</v>
      </c>
      <c r="G56" s="153">
        <f t="shared" si="1"/>
        <v>0.98268947816508645</v>
      </c>
      <c r="H56" s="152"/>
      <c r="I56" s="152"/>
      <c r="J56" s="152"/>
      <c r="K56" s="152"/>
      <c r="L56" s="152">
        <v>2238754</v>
      </c>
      <c r="M56" s="152"/>
    </row>
    <row r="57" spans="1:24" ht="15" thickBot="1" x14ac:dyDescent="0.25">
      <c r="A57" s="152"/>
      <c r="B57" s="130" t="s">
        <v>9</v>
      </c>
      <c r="C57" s="153">
        <f t="shared" si="1"/>
        <v>1.1847318528698436</v>
      </c>
      <c r="D57" s="153">
        <f t="shared" si="1"/>
        <v>0.50774222265850444</v>
      </c>
      <c r="E57" s="153">
        <f t="shared" si="1"/>
        <v>0.33849481510566959</v>
      </c>
      <c r="F57" s="153">
        <f t="shared" si="1"/>
        <v>1.5232266679755133</v>
      </c>
      <c r="G57" s="153">
        <f t="shared" si="1"/>
        <v>2.0309688906340178</v>
      </c>
      <c r="H57" s="152"/>
      <c r="I57" s="152"/>
      <c r="J57" s="152"/>
      <c r="K57" s="152"/>
      <c r="L57" s="152">
        <v>590851</v>
      </c>
      <c r="M57" s="152"/>
    </row>
    <row r="58" spans="1:24" ht="15" thickBot="1" x14ac:dyDescent="0.25">
      <c r="A58" s="152"/>
      <c r="B58" s="130" t="s">
        <v>53</v>
      </c>
      <c r="C58" s="153">
        <f t="shared" si="1"/>
        <v>0.9616663084808097</v>
      </c>
      <c r="D58" s="153">
        <f t="shared" si="1"/>
        <v>0.83623157259200842</v>
      </c>
      <c r="E58" s="153">
        <f t="shared" si="1"/>
        <v>0.41811578629600421</v>
      </c>
      <c r="F58" s="153">
        <f t="shared" si="1"/>
        <v>0.5017389435552051</v>
      </c>
      <c r="G58" s="153">
        <f t="shared" si="1"/>
        <v>0.62717367944400626</v>
      </c>
      <c r="H58" s="152"/>
      <c r="I58" s="152"/>
      <c r="J58" s="152"/>
      <c r="K58" s="152"/>
      <c r="L58" s="152">
        <v>2391682</v>
      </c>
      <c r="M58" s="152"/>
    </row>
    <row r="59" spans="1:24" ht="15" thickBot="1" x14ac:dyDescent="0.25">
      <c r="A59" s="152"/>
      <c r="B59" s="130" t="s">
        <v>47</v>
      </c>
      <c r="C59" s="153">
        <f t="shared" si="1"/>
        <v>0.66526232956810694</v>
      </c>
      <c r="D59" s="153">
        <f t="shared" si="1"/>
        <v>0.5227061160892269</v>
      </c>
      <c r="E59" s="153">
        <f t="shared" si="1"/>
        <v>0.71278106739440028</v>
      </c>
      <c r="F59" s="153">
        <f t="shared" si="1"/>
        <v>0.5227061160892269</v>
      </c>
      <c r="G59" s="153">
        <f t="shared" si="1"/>
        <v>0.47518737826293356</v>
      </c>
      <c r="H59" s="152"/>
      <c r="I59" s="152"/>
      <c r="J59" s="152"/>
      <c r="K59" s="152"/>
      <c r="L59" s="152">
        <v>2104433</v>
      </c>
      <c r="M59" s="152"/>
    </row>
    <row r="60" spans="1:24" ht="15" thickBot="1" x14ac:dyDescent="0.25">
      <c r="A60" s="152"/>
      <c r="B60" s="130" t="s">
        <v>26</v>
      </c>
      <c r="C60" s="153">
        <f t="shared" si="1"/>
        <v>0.62404591180658664</v>
      </c>
      <c r="D60" s="153">
        <f t="shared" si="1"/>
        <v>0.67396958475111357</v>
      </c>
      <c r="E60" s="153">
        <f t="shared" si="1"/>
        <v>0.41187030179234718</v>
      </c>
      <c r="F60" s="153">
        <f t="shared" si="1"/>
        <v>0.63652683004271848</v>
      </c>
      <c r="G60" s="153">
        <f t="shared" si="1"/>
        <v>0.58660315709819144</v>
      </c>
      <c r="H60" s="152"/>
      <c r="I60" s="152"/>
      <c r="J60" s="152"/>
      <c r="K60" s="152"/>
      <c r="L60" s="152">
        <v>8012231</v>
      </c>
      <c r="M60" s="152"/>
    </row>
    <row r="61" spans="1:24" ht="15" thickBot="1" x14ac:dyDescent="0.25">
      <c r="A61" s="152"/>
      <c r="B61" s="130" t="s">
        <v>204</v>
      </c>
      <c r="C61" s="153">
        <f t="shared" si="1"/>
        <v>0.93997595541506052</v>
      </c>
      <c r="D61" s="153">
        <f t="shared" si="1"/>
        <v>1.8047538343969161</v>
      </c>
      <c r="E61" s="153">
        <f t="shared" si="1"/>
        <v>2.3311403694293498</v>
      </c>
      <c r="F61" s="153">
        <f t="shared" si="1"/>
        <v>2.0115485445882295</v>
      </c>
      <c r="G61" s="153">
        <f t="shared" si="1"/>
        <v>1.879951910830121</v>
      </c>
      <c r="H61" s="152"/>
      <c r="I61" s="152"/>
      <c r="J61" s="152"/>
      <c r="K61" s="152"/>
      <c r="L61" s="152">
        <v>5319285</v>
      </c>
      <c r="M61" s="152"/>
    </row>
    <row r="62" spans="1:24" ht="15" thickBot="1" x14ac:dyDescent="0.25">
      <c r="A62" s="152"/>
      <c r="B62" s="130" t="s">
        <v>21</v>
      </c>
      <c r="C62" s="153">
        <f t="shared" ref="C62:G69" si="2">+C16/$L62*100000</f>
        <v>0.75852319326886519</v>
      </c>
      <c r="D62" s="153">
        <f t="shared" si="2"/>
        <v>1.232600189061906</v>
      </c>
      <c r="E62" s="153">
        <f t="shared" si="2"/>
        <v>0.75852319326886519</v>
      </c>
      <c r="F62" s="153">
        <f t="shared" si="2"/>
        <v>0.28444619747582445</v>
      </c>
      <c r="G62" s="153">
        <f t="shared" si="2"/>
        <v>0.85333859242747334</v>
      </c>
      <c r="H62" s="152"/>
      <c r="I62" s="152"/>
      <c r="J62" s="152"/>
      <c r="K62" s="152"/>
      <c r="L62" s="152">
        <v>1054681</v>
      </c>
      <c r="M62" s="152"/>
    </row>
    <row r="63" spans="1:24" ht="15" thickBot="1" x14ac:dyDescent="0.25">
      <c r="A63" s="152"/>
      <c r="B63" s="130" t="s">
        <v>10</v>
      </c>
      <c r="C63" s="153">
        <f t="shared" si="2"/>
        <v>0.33261476225620723</v>
      </c>
      <c r="D63" s="153">
        <f t="shared" si="2"/>
        <v>0.25870037064371676</v>
      </c>
      <c r="E63" s="153">
        <f t="shared" si="2"/>
        <v>0.25870037064371676</v>
      </c>
      <c r="F63" s="153">
        <f t="shared" si="2"/>
        <v>0.18478597903122623</v>
      </c>
      <c r="G63" s="153">
        <f t="shared" si="2"/>
        <v>0.25870037064371676</v>
      </c>
      <c r="H63" s="152"/>
      <c r="I63" s="152"/>
      <c r="J63" s="152"/>
      <c r="K63" s="152"/>
      <c r="L63" s="152">
        <v>2705833</v>
      </c>
      <c r="M63" s="152"/>
    </row>
    <row r="64" spans="1:24" ht="15" thickBot="1" x14ac:dyDescent="0.25">
      <c r="A64" s="152"/>
      <c r="B64" s="130" t="s">
        <v>142</v>
      </c>
      <c r="C64" s="153">
        <f t="shared" si="2"/>
        <v>2.7820308768333581</v>
      </c>
      <c r="D64" s="153">
        <f t="shared" si="2"/>
        <v>3.2671029271530205</v>
      </c>
      <c r="E64" s="153">
        <f t="shared" si="2"/>
        <v>2.896165476908573</v>
      </c>
      <c r="F64" s="153">
        <f t="shared" si="2"/>
        <v>4.6509849530649996</v>
      </c>
      <c r="G64" s="153">
        <f t="shared" si="2"/>
        <v>2.9817664269649842</v>
      </c>
      <c r="H64" s="152"/>
      <c r="I64" s="152"/>
      <c r="J64" s="152"/>
      <c r="K64" s="152"/>
      <c r="L64" s="152">
        <v>7009268</v>
      </c>
      <c r="M64" s="152"/>
    </row>
    <row r="65" spans="1:24" ht="15" thickBot="1" x14ac:dyDescent="0.25">
      <c r="A65" s="152"/>
      <c r="B65" s="130" t="s">
        <v>143</v>
      </c>
      <c r="C65" s="153">
        <f t="shared" si="2"/>
        <v>1.2113546004697504</v>
      </c>
      <c r="D65" s="153">
        <f t="shared" si="2"/>
        <v>0.89257707403034248</v>
      </c>
      <c r="E65" s="153">
        <f t="shared" si="2"/>
        <v>1.0838435898939873</v>
      </c>
      <c r="F65" s="153">
        <f t="shared" si="2"/>
        <v>2.0401761692122116</v>
      </c>
      <c r="G65" s="153">
        <f t="shared" si="2"/>
        <v>1.7213986427728034</v>
      </c>
      <c r="H65" s="152"/>
      <c r="I65" s="152"/>
      <c r="J65" s="152"/>
      <c r="K65" s="152"/>
      <c r="L65" s="152">
        <v>1568492</v>
      </c>
      <c r="M65" s="152"/>
    </row>
    <row r="66" spans="1:24" ht="15" thickBot="1" x14ac:dyDescent="0.25">
      <c r="A66" s="152"/>
      <c r="B66" s="130" t="s">
        <v>144</v>
      </c>
      <c r="C66" s="153">
        <f t="shared" si="2"/>
        <v>0.29484043972503177</v>
      </c>
      <c r="D66" s="153">
        <f t="shared" si="2"/>
        <v>0</v>
      </c>
      <c r="E66" s="153">
        <f t="shared" si="2"/>
        <v>0.14742021986251588</v>
      </c>
      <c r="F66" s="153">
        <f t="shared" si="2"/>
        <v>0</v>
      </c>
      <c r="G66" s="153">
        <f t="shared" si="2"/>
        <v>0.14742021986251588</v>
      </c>
      <c r="H66" s="152"/>
      <c r="I66" s="152"/>
      <c r="J66" s="152"/>
      <c r="K66" s="152"/>
      <c r="L66" s="152">
        <v>678333</v>
      </c>
      <c r="M66" s="152"/>
    </row>
    <row r="67" spans="1:24" ht="15" thickBot="1" x14ac:dyDescent="0.25">
      <c r="A67" s="152"/>
      <c r="B67" s="130" t="s">
        <v>49</v>
      </c>
      <c r="C67" s="153">
        <f t="shared" si="2"/>
        <v>1.0324624138791678</v>
      </c>
      <c r="D67" s="153">
        <f t="shared" si="2"/>
        <v>0.71823472269855149</v>
      </c>
      <c r="E67" s="153">
        <f t="shared" si="2"/>
        <v>0.67334505252989207</v>
      </c>
      <c r="F67" s="153">
        <f t="shared" si="2"/>
        <v>1.2120210945538057</v>
      </c>
      <c r="G67" s="153">
        <f t="shared" si="2"/>
        <v>1.2569107647224651</v>
      </c>
      <c r="H67" s="152"/>
      <c r="I67" s="152"/>
      <c r="J67" s="152"/>
      <c r="K67" s="152"/>
      <c r="L67" s="152">
        <v>2227684</v>
      </c>
      <c r="M67" s="152"/>
    </row>
    <row r="68" spans="1:24" ht="15" thickBot="1" x14ac:dyDescent="0.25">
      <c r="A68" s="152"/>
      <c r="B68" s="130" t="s">
        <v>11</v>
      </c>
      <c r="C68" s="153">
        <f t="shared" si="2"/>
        <v>0.30846679663401033</v>
      </c>
      <c r="D68" s="153">
        <f t="shared" si="2"/>
        <v>2.1592675764380722</v>
      </c>
      <c r="E68" s="153">
        <f t="shared" si="2"/>
        <v>0.61693359326802066</v>
      </c>
      <c r="F68" s="153">
        <f t="shared" si="2"/>
        <v>1.2338671865360413</v>
      </c>
      <c r="G68" s="153">
        <f t="shared" si="2"/>
        <v>0.61693359326802066</v>
      </c>
      <c r="H68" s="152"/>
      <c r="I68" s="152"/>
      <c r="J68" s="152"/>
      <c r="K68" s="152"/>
      <c r="L68" s="152">
        <v>324184</v>
      </c>
      <c r="M68" s="152"/>
    </row>
    <row r="69" spans="1:24" ht="15" thickBot="1" x14ac:dyDescent="0.25">
      <c r="A69" s="152"/>
      <c r="B69" s="128" t="s">
        <v>22</v>
      </c>
      <c r="C69" s="154">
        <f t="shared" si="2"/>
        <v>1.0037084765751823</v>
      </c>
      <c r="D69" s="154">
        <f t="shared" si="2"/>
        <v>1.184705087105133</v>
      </c>
      <c r="E69" s="154">
        <f t="shared" si="2"/>
        <v>1.0366169512169914</v>
      </c>
      <c r="F69" s="154">
        <f t="shared" si="2"/>
        <v>1.4623703418953986</v>
      </c>
      <c r="G69" s="154">
        <f t="shared" si="2"/>
        <v>1.1661940701191154</v>
      </c>
      <c r="H69" s="152"/>
      <c r="I69" s="152"/>
      <c r="J69" s="152"/>
      <c r="K69" s="152"/>
      <c r="L69" s="152">
        <v>48619695</v>
      </c>
      <c r="M69" s="152"/>
    </row>
    <row r="70" spans="1:24" ht="13.5" thickBot="1" x14ac:dyDescent="0.25">
      <c r="A70" s="152"/>
      <c r="B70" s="152"/>
      <c r="C70" s="153"/>
      <c r="D70" s="153"/>
      <c r="E70" s="153"/>
      <c r="F70" s="153"/>
      <c r="G70" s="153"/>
      <c r="H70" s="152"/>
      <c r="I70" s="152"/>
      <c r="J70" s="152"/>
      <c r="K70" s="152"/>
      <c r="L70" s="152"/>
      <c r="M70" s="152"/>
      <c r="N70" s="152"/>
      <c r="O70" s="152"/>
      <c r="P70" s="152"/>
      <c r="Q70" s="152"/>
      <c r="R70" s="152"/>
      <c r="S70" s="152"/>
      <c r="T70" s="152"/>
      <c r="U70" s="152"/>
      <c r="V70" s="152"/>
      <c r="W70" s="152"/>
      <c r="X70" s="152"/>
    </row>
    <row r="71" spans="1:24" ht="13.5" thickBot="1" x14ac:dyDescent="0.25">
      <c r="A71" s="152"/>
      <c r="B71" s="152"/>
      <c r="C71" s="153"/>
      <c r="D71" s="153"/>
      <c r="E71" s="153"/>
      <c r="F71" s="153"/>
      <c r="G71" s="153"/>
      <c r="H71" s="152"/>
      <c r="I71" s="152"/>
      <c r="J71" s="152"/>
      <c r="K71" s="152"/>
      <c r="L71" s="152"/>
      <c r="M71" s="152"/>
      <c r="N71" s="152"/>
      <c r="O71" s="152"/>
      <c r="P71" s="152"/>
      <c r="Q71" s="152"/>
      <c r="R71" s="152"/>
      <c r="S71" s="152"/>
      <c r="T71" s="152"/>
      <c r="U71" s="152"/>
      <c r="V71" s="152"/>
      <c r="W71" s="152"/>
      <c r="X71" s="152"/>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478B2-EBA2-4511-B5FF-31CA6F37B657}">
  <sheetPr>
    <pageSetUpPr fitToPage="1"/>
  </sheetPr>
  <dimension ref="A1:Y71"/>
  <sheetViews>
    <sheetView zoomScale="64" zoomScaleNormal="64" workbookViewId="0"/>
  </sheetViews>
  <sheetFormatPr baseColWidth="10" defaultColWidth="11.42578125" defaultRowHeight="12.75" x14ac:dyDescent="0.2"/>
  <cols>
    <col min="1" max="1" width="8.7109375" style="126" customWidth="1"/>
    <col min="2" max="2" width="33.85546875" style="126" customWidth="1"/>
    <col min="3" max="11" width="12.28515625" style="126" customWidth="1"/>
    <col min="12" max="12" width="14" style="126" hidden="1" customWidth="1"/>
    <col min="13" max="13" width="12.28515625" style="126" customWidth="1"/>
    <col min="14" max="14" width="13.140625" style="126" customWidth="1"/>
    <col min="15" max="15" width="15.85546875" style="126" hidden="1" customWidth="1"/>
    <col min="16" max="16" width="14.140625" style="126" hidden="1" customWidth="1"/>
    <col min="17" max="17" width="15" style="126" hidden="1" customWidth="1"/>
    <col min="18" max="18" width="13.5703125" style="126" customWidth="1"/>
    <col min="19" max="19" width="14.7109375" style="126" customWidth="1"/>
    <col min="20" max="20" width="14.140625" style="126" customWidth="1"/>
    <col min="21" max="98" width="12.28515625" style="126" customWidth="1"/>
    <col min="99" max="16384" width="11.42578125" style="126"/>
  </cols>
  <sheetData>
    <row r="1" spans="2:25" ht="15" x14ac:dyDescent="0.2">
      <c r="C1" s="143"/>
      <c r="D1" s="143"/>
    </row>
    <row r="2" spans="2:25" ht="40.5" customHeight="1" x14ac:dyDescent="0.2">
      <c r="B2" s="144"/>
      <c r="C2" s="160"/>
      <c r="D2" s="143"/>
    </row>
    <row r="3" spans="2:25" s="140" customFormat="1" ht="28.5" customHeight="1" x14ac:dyDescent="0.2">
      <c r="B3" s="142"/>
      <c r="C3" s="159"/>
    </row>
    <row r="5" spans="2:25" ht="39" customHeight="1" x14ac:dyDescent="0.2">
      <c r="C5" s="131" t="s">
        <v>235</v>
      </c>
      <c r="D5" s="131" t="s">
        <v>239</v>
      </c>
      <c r="E5" s="131" t="s">
        <v>240</v>
      </c>
      <c r="F5" s="138" t="s">
        <v>241</v>
      </c>
      <c r="G5" s="131" t="s">
        <v>243</v>
      </c>
    </row>
    <row r="6" spans="2:25" ht="17.100000000000001" customHeight="1" thickBot="1" x14ac:dyDescent="0.25">
      <c r="B6" s="130" t="s">
        <v>50</v>
      </c>
      <c r="C6" s="158">
        <v>35</v>
      </c>
      <c r="D6" s="158">
        <v>99</v>
      </c>
      <c r="E6" s="158">
        <v>76</v>
      </c>
      <c r="F6" s="158">
        <v>98</v>
      </c>
      <c r="G6" s="165">
        <v>102</v>
      </c>
    </row>
    <row r="7" spans="2:25" ht="17.100000000000001" customHeight="1" thickBot="1" x14ac:dyDescent="0.25">
      <c r="B7" s="130" t="s">
        <v>51</v>
      </c>
      <c r="C7" s="158">
        <v>2</v>
      </c>
      <c r="D7" s="158">
        <v>3</v>
      </c>
      <c r="E7" s="158">
        <v>2</v>
      </c>
      <c r="F7" s="158">
        <v>1</v>
      </c>
      <c r="G7" s="158">
        <v>3</v>
      </c>
    </row>
    <row r="8" spans="2:25" ht="17.100000000000001" customHeight="1" thickBot="1" x14ac:dyDescent="0.25">
      <c r="B8" s="130" t="s">
        <v>141</v>
      </c>
      <c r="C8" s="158">
        <v>1</v>
      </c>
      <c r="D8" s="158">
        <v>4</v>
      </c>
      <c r="E8" s="158">
        <v>0</v>
      </c>
      <c r="F8" s="158">
        <v>2</v>
      </c>
      <c r="G8" s="158">
        <v>6</v>
      </c>
    </row>
    <row r="9" spans="2:25" ht="17.100000000000001" customHeight="1" thickBot="1" x14ac:dyDescent="0.25">
      <c r="B9" s="130" t="s">
        <v>45</v>
      </c>
      <c r="C9" s="158">
        <v>1</v>
      </c>
      <c r="D9" s="158">
        <v>0</v>
      </c>
      <c r="E9" s="158">
        <v>0</v>
      </c>
      <c r="F9" s="158">
        <v>1</v>
      </c>
      <c r="G9" s="158">
        <v>0</v>
      </c>
    </row>
    <row r="10" spans="2:25" ht="17.100000000000001" customHeight="1" thickBot="1" x14ac:dyDescent="0.25">
      <c r="B10" s="130" t="s">
        <v>8</v>
      </c>
      <c r="C10" s="158">
        <v>3</v>
      </c>
      <c r="D10" s="158">
        <v>7</v>
      </c>
      <c r="E10" s="158">
        <v>4</v>
      </c>
      <c r="F10" s="158">
        <v>7</v>
      </c>
      <c r="G10" s="158">
        <v>8</v>
      </c>
    </row>
    <row r="11" spans="2:25" ht="17.100000000000001" customHeight="1" thickBot="1" x14ac:dyDescent="0.25">
      <c r="B11" s="130" t="s">
        <v>9</v>
      </c>
      <c r="C11" s="158">
        <v>2</v>
      </c>
      <c r="D11" s="158">
        <v>4</v>
      </c>
      <c r="E11" s="158">
        <v>1</v>
      </c>
      <c r="F11" s="158">
        <v>0</v>
      </c>
      <c r="G11" s="158">
        <v>0</v>
      </c>
    </row>
    <row r="12" spans="2:25" ht="17.100000000000001" customHeight="1" thickBot="1" x14ac:dyDescent="0.25">
      <c r="B12" s="130" t="s">
        <v>52</v>
      </c>
      <c r="C12" s="158">
        <v>7</v>
      </c>
      <c r="D12" s="158">
        <v>7</v>
      </c>
      <c r="E12" s="158">
        <v>12</v>
      </c>
      <c r="F12" s="158">
        <v>21</v>
      </c>
      <c r="G12" s="165">
        <v>19</v>
      </c>
    </row>
    <row r="13" spans="2:25" ht="17.100000000000001" customHeight="1" thickBot="1" x14ac:dyDescent="0.25">
      <c r="B13" s="130" t="s">
        <v>47</v>
      </c>
      <c r="C13" s="158">
        <v>7</v>
      </c>
      <c r="D13" s="158">
        <v>9</v>
      </c>
      <c r="E13" s="158">
        <v>4</v>
      </c>
      <c r="F13" s="158">
        <v>11</v>
      </c>
      <c r="G13" s="158">
        <v>13</v>
      </c>
      <c r="T13" s="164"/>
      <c r="U13" s="164"/>
      <c r="V13" s="164"/>
      <c r="W13" s="164"/>
      <c r="X13" s="164"/>
      <c r="Y13" s="164"/>
    </row>
    <row r="14" spans="2:25" ht="17.100000000000001" customHeight="1" thickBot="1" x14ac:dyDescent="0.25">
      <c r="B14" s="130" t="s">
        <v>26</v>
      </c>
      <c r="C14" s="158">
        <v>8</v>
      </c>
      <c r="D14" s="158">
        <v>20</v>
      </c>
      <c r="E14" s="158">
        <v>7</v>
      </c>
      <c r="F14" s="158">
        <v>13</v>
      </c>
      <c r="G14" s="158">
        <v>7</v>
      </c>
    </row>
    <row r="15" spans="2:25" ht="17.100000000000001" customHeight="1" thickBot="1" x14ac:dyDescent="0.25">
      <c r="B15" s="130" t="s">
        <v>46</v>
      </c>
      <c r="C15" s="158">
        <v>8</v>
      </c>
      <c r="D15" s="158">
        <v>27</v>
      </c>
      <c r="E15" s="158">
        <v>35</v>
      </c>
      <c r="F15" s="158">
        <v>40</v>
      </c>
      <c r="G15" s="158">
        <v>42</v>
      </c>
    </row>
    <row r="16" spans="2:25" ht="17.100000000000001" customHeight="1" thickBot="1" x14ac:dyDescent="0.25">
      <c r="B16" s="130" t="s">
        <v>21</v>
      </c>
      <c r="C16" s="158">
        <v>2</v>
      </c>
      <c r="D16" s="158">
        <v>0</v>
      </c>
      <c r="E16" s="158">
        <v>0</v>
      </c>
      <c r="F16" s="158">
        <v>0</v>
      </c>
      <c r="G16" s="158">
        <v>0</v>
      </c>
    </row>
    <row r="17" spans="2:7" ht="17.100000000000001" customHeight="1" thickBot="1" x14ac:dyDescent="0.25">
      <c r="B17" s="130" t="s">
        <v>10</v>
      </c>
      <c r="C17" s="158">
        <v>6</v>
      </c>
      <c r="D17" s="158">
        <v>5</v>
      </c>
      <c r="E17" s="158">
        <v>0</v>
      </c>
      <c r="F17" s="158">
        <v>1</v>
      </c>
      <c r="G17" s="158">
        <v>1</v>
      </c>
    </row>
    <row r="18" spans="2:7" ht="17.100000000000001" customHeight="1" thickBot="1" x14ac:dyDescent="0.25">
      <c r="B18" s="130" t="s">
        <v>142</v>
      </c>
      <c r="C18" s="158">
        <v>88</v>
      </c>
      <c r="D18" s="158">
        <v>64</v>
      </c>
      <c r="E18" s="158">
        <v>59</v>
      </c>
      <c r="F18" s="158">
        <v>113</v>
      </c>
      <c r="G18" s="158">
        <v>111</v>
      </c>
    </row>
    <row r="19" spans="2:7" ht="17.100000000000001" customHeight="1" thickBot="1" x14ac:dyDescent="0.25">
      <c r="B19" s="130" t="s">
        <v>143</v>
      </c>
      <c r="C19" s="158">
        <v>9</v>
      </c>
      <c r="D19" s="158">
        <v>8</v>
      </c>
      <c r="E19" s="158">
        <v>12</v>
      </c>
      <c r="F19" s="158">
        <v>14</v>
      </c>
      <c r="G19" s="158">
        <v>8</v>
      </c>
    </row>
    <row r="20" spans="2:7" ht="17.100000000000001" customHeight="1" thickBot="1" x14ac:dyDescent="0.25">
      <c r="B20" s="130" t="s">
        <v>144</v>
      </c>
      <c r="C20" s="158">
        <v>0</v>
      </c>
      <c r="D20" s="158">
        <v>1</v>
      </c>
      <c r="E20" s="158">
        <v>0</v>
      </c>
      <c r="F20" s="158">
        <v>2</v>
      </c>
      <c r="G20" s="158">
        <v>0</v>
      </c>
    </row>
    <row r="21" spans="2:7" ht="17.100000000000001" customHeight="1" thickBot="1" x14ac:dyDescent="0.25">
      <c r="B21" s="130" t="s">
        <v>49</v>
      </c>
      <c r="C21" s="158">
        <v>1</v>
      </c>
      <c r="D21" s="158">
        <v>1</v>
      </c>
      <c r="E21" s="158">
        <v>0</v>
      </c>
      <c r="F21" s="158">
        <v>1</v>
      </c>
      <c r="G21" s="158">
        <v>11</v>
      </c>
    </row>
    <row r="22" spans="2:7" ht="17.100000000000001" customHeight="1" thickBot="1" x14ac:dyDescent="0.25">
      <c r="B22" s="130" t="s">
        <v>11</v>
      </c>
      <c r="C22" s="158">
        <v>0</v>
      </c>
      <c r="D22" s="158">
        <v>3</v>
      </c>
      <c r="E22" s="158">
        <v>2</v>
      </c>
      <c r="F22" s="158">
        <v>3</v>
      </c>
      <c r="G22" s="158">
        <v>2</v>
      </c>
    </row>
    <row r="23" spans="2:7" ht="17.100000000000001" customHeight="1" thickBot="1" x14ac:dyDescent="0.25">
      <c r="B23" s="128" t="s">
        <v>22</v>
      </c>
      <c r="C23" s="134">
        <v>180</v>
      </c>
      <c r="D23" s="134">
        <v>262</v>
      </c>
      <c r="E23" s="134">
        <v>214</v>
      </c>
      <c r="F23" s="134">
        <v>328</v>
      </c>
      <c r="G23" s="134">
        <v>333</v>
      </c>
    </row>
    <row r="24" spans="2:7" ht="30" customHeight="1" x14ac:dyDescent="0.2"/>
    <row r="25" spans="2:7" ht="36.75" customHeight="1" x14ac:dyDescent="0.2">
      <c r="B25" s="132"/>
      <c r="C25" s="132"/>
      <c r="D25" s="132"/>
      <c r="E25" s="132"/>
    </row>
    <row r="27" spans="2:7" ht="39" customHeight="1" x14ac:dyDescent="0.2">
      <c r="C27" s="131" t="s">
        <v>253</v>
      </c>
    </row>
    <row r="28" spans="2:7" ht="17.100000000000001" customHeight="1" thickBot="1" x14ac:dyDescent="0.25">
      <c r="B28" s="130" t="s">
        <v>50</v>
      </c>
      <c r="C28" s="129">
        <f t="shared" ref="C28:C45" si="0">+IF(C6&gt;0,(G6-C6)/C6,"-")</f>
        <v>1.9142857142857144</v>
      </c>
    </row>
    <row r="29" spans="2:7" ht="17.100000000000001" customHeight="1" thickBot="1" x14ac:dyDescent="0.25">
      <c r="B29" s="130" t="s">
        <v>51</v>
      </c>
      <c r="C29" s="129">
        <f t="shared" si="0"/>
        <v>0.5</v>
      </c>
    </row>
    <row r="30" spans="2:7" ht="17.100000000000001" customHeight="1" thickBot="1" x14ac:dyDescent="0.25">
      <c r="B30" s="130" t="s">
        <v>141</v>
      </c>
      <c r="C30" s="129">
        <f t="shared" si="0"/>
        <v>5</v>
      </c>
    </row>
    <row r="31" spans="2:7" ht="17.100000000000001" customHeight="1" thickBot="1" x14ac:dyDescent="0.25">
      <c r="B31" s="130" t="s">
        <v>45</v>
      </c>
      <c r="C31" s="129">
        <f t="shared" si="0"/>
        <v>-1</v>
      </c>
    </row>
    <row r="32" spans="2:7" ht="17.100000000000001" customHeight="1" thickBot="1" x14ac:dyDescent="0.25">
      <c r="B32" s="130" t="s">
        <v>8</v>
      </c>
      <c r="C32" s="129">
        <f t="shared" si="0"/>
        <v>1.6666666666666667</v>
      </c>
    </row>
    <row r="33" spans="1:23" ht="17.100000000000001" customHeight="1" thickBot="1" x14ac:dyDescent="0.25">
      <c r="B33" s="130" t="s">
        <v>9</v>
      </c>
      <c r="C33" s="129">
        <f t="shared" si="0"/>
        <v>-1</v>
      </c>
    </row>
    <row r="34" spans="1:23" ht="17.100000000000001" customHeight="1" thickBot="1" x14ac:dyDescent="0.25">
      <c r="B34" s="130" t="s">
        <v>52</v>
      </c>
      <c r="C34" s="129">
        <f t="shared" si="0"/>
        <v>1.7142857142857142</v>
      </c>
    </row>
    <row r="35" spans="1:23" ht="17.100000000000001" customHeight="1" thickBot="1" x14ac:dyDescent="0.25">
      <c r="B35" s="130" t="s">
        <v>47</v>
      </c>
      <c r="C35" s="129">
        <f t="shared" si="0"/>
        <v>0.8571428571428571</v>
      </c>
    </row>
    <row r="36" spans="1:23" ht="17.100000000000001" customHeight="1" thickBot="1" x14ac:dyDescent="0.25">
      <c r="B36" s="130" t="s">
        <v>26</v>
      </c>
      <c r="C36" s="129">
        <f t="shared" si="0"/>
        <v>-0.125</v>
      </c>
    </row>
    <row r="37" spans="1:23" ht="17.100000000000001" customHeight="1" thickBot="1" x14ac:dyDescent="0.25">
      <c r="B37" s="130" t="s">
        <v>46</v>
      </c>
      <c r="C37" s="129">
        <f t="shared" si="0"/>
        <v>4.25</v>
      </c>
    </row>
    <row r="38" spans="1:23" ht="17.100000000000001" customHeight="1" thickBot="1" x14ac:dyDescent="0.25">
      <c r="B38" s="130" t="s">
        <v>21</v>
      </c>
      <c r="C38" s="129">
        <f t="shared" si="0"/>
        <v>-1</v>
      </c>
    </row>
    <row r="39" spans="1:23" ht="17.100000000000001" customHeight="1" thickBot="1" x14ac:dyDescent="0.25">
      <c r="B39" s="130" t="s">
        <v>10</v>
      </c>
      <c r="C39" s="129">
        <f t="shared" si="0"/>
        <v>-0.83333333333333337</v>
      </c>
    </row>
    <row r="40" spans="1:23" ht="17.100000000000001" customHeight="1" thickBot="1" x14ac:dyDescent="0.25">
      <c r="B40" s="130" t="s">
        <v>142</v>
      </c>
      <c r="C40" s="129">
        <f t="shared" si="0"/>
        <v>0.26136363636363635</v>
      </c>
    </row>
    <row r="41" spans="1:23" ht="17.100000000000001" customHeight="1" thickBot="1" x14ac:dyDescent="0.25">
      <c r="B41" s="130" t="s">
        <v>143</v>
      </c>
      <c r="C41" s="129">
        <f t="shared" si="0"/>
        <v>-0.1111111111111111</v>
      </c>
    </row>
    <row r="42" spans="1:23" ht="17.100000000000001" customHeight="1" thickBot="1" x14ac:dyDescent="0.25">
      <c r="B42" s="130" t="s">
        <v>144</v>
      </c>
      <c r="C42" s="129" t="str">
        <f t="shared" si="0"/>
        <v>-</v>
      </c>
    </row>
    <row r="43" spans="1:23" ht="17.100000000000001" customHeight="1" thickBot="1" x14ac:dyDescent="0.25">
      <c r="B43" s="130" t="s">
        <v>49</v>
      </c>
      <c r="C43" s="129">
        <f t="shared" si="0"/>
        <v>10</v>
      </c>
    </row>
    <row r="44" spans="1:23" ht="17.100000000000001" customHeight="1" thickBot="1" x14ac:dyDescent="0.25">
      <c r="B44" s="130" t="s">
        <v>11</v>
      </c>
      <c r="C44" s="129" t="str">
        <f t="shared" si="0"/>
        <v>-</v>
      </c>
    </row>
    <row r="45" spans="1:23" ht="17.100000000000001" customHeight="1" thickBot="1" x14ac:dyDescent="0.25">
      <c r="B45" s="128" t="s">
        <v>22</v>
      </c>
      <c r="C45" s="127">
        <f t="shared" si="0"/>
        <v>0.85</v>
      </c>
    </row>
    <row r="48" spans="1:23"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row>
    <row r="49" spans="1:23" x14ac:dyDescent="0.2">
      <c r="A49" s="152"/>
      <c r="B49" s="152"/>
      <c r="C49" s="152"/>
      <c r="D49" s="152"/>
      <c r="E49" s="152"/>
      <c r="F49" s="152"/>
      <c r="G49" s="152"/>
      <c r="H49" s="152"/>
      <c r="I49" s="152"/>
      <c r="J49" s="152"/>
      <c r="K49" s="152"/>
      <c r="L49" s="152"/>
      <c r="M49" s="152"/>
      <c r="N49" s="152"/>
      <c r="O49" s="152"/>
      <c r="P49" s="152"/>
      <c r="Q49" s="152"/>
      <c r="R49" s="152"/>
      <c r="S49" s="152"/>
      <c r="T49" s="152"/>
      <c r="U49" s="152"/>
      <c r="V49" s="152"/>
      <c r="W49" s="152"/>
    </row>
    <row r="50" spans="1:23"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row>
    <row r="51" spans="1:23" ht="39" customHeight="1" x14ac:dyDescent="0.2">
      <c r="A51" s="152"/>
      <c r="B51" s="152"/>
      <c r="C51" s="137" t="s">
        <v>235</v>
      </c>
      <c r="D51" s="137" t="s">
        <v>239</v>
      </c>
      <c r="E51" s="137" t="s">
        <v>240</v>
      </c>
      <c r="F51" s="138" t="s">
        <v>241</v>
      </c>
      <c r="G51" s="137" t="s">
        <v>243</v>
      </c>
      <c r="H51" s="152"/>
      <c r="K51" s="152"/>
      <c r="L51" s="157">
        <v>45292</v>
      </c>
      <c r="M51" s="152"/>
      <c r="N51" s="156"/>
    </row>
    <row r="52" spans="1:23" ht="15" thickBot="1" x14ac:dyDescent="0.25">
      <c r="A52" s="152"/>
      <c r="B52" s="130" t="s">
        <v>50</v>
      </c>
      <c r="C52" s="153">
        <f t="shared" ref="C52:G61" si="1">+C6/$L52*100000</f>
        <v>0.39768090674882678</v>
      </c>
      <c r="D52" s="153">
        <f t="shared" si="1"/>
        <v>1.1248688505181101</v>
      </c>
      <c r="E52" s="153">
        <f t="shared" si="1"/>
        <v>0.86353568322602381</v>
      </c>
      <c r="F52" s="153">
        <f t="shared" si="1"/>
        <v>1.1135065388967151</v>
      </c>
      <c r="G52" s="153">
        <f t="shared" si="1"/>
        <v>1.1589557853822952</v>
      </c>
      <c r="H52" s="152"/>
      <c r="K52" s="152"/>
      <c r="L52" s="152">
        <v>8801026</v>
      </c>
      <c r="M52" s="152"/>
      <c r="N52" s="152"/>
    </row>
    <row r="53" spans="1:23" ht="15" thickBot="1" x14ac:dyDescent="0.25">
      <c r="A53" s="152"/>
      <c r="B53" s="130" t="s">
        <v>51</v>
      </c>
      <c r="C53" s="153">
        <f t="shared" si="1"/>
        <v>0.14797375833369708</v>
      </c>
      <c r="D53" s="153">
        <f t="shared" si="1"/>
        <v>0.22196063750054565</v>
      </c>
      <c r="E53" s="153">
        <f t="shared" si="1"/>
        <v>0.14797375833369708</v>
      </c>
      <c r="F53" s="153">
        <f t="shared" si="1"/>
        <v>7.398687916684854E-2</v>
      </c>
      <c r="G53" s="153">
        <f t="shared" si="1"/>
        <v>0.22196063750054565</v>
      </c>
      <c r="H53" s="152"/>
      <c r="K53" s="152"/>
      <c r="L53" s="152">
        <v>1351591</v>
      </c>
      <c r="M53" s="152"/>
      <c r="N53" s="152"/>
    </row>
    <row r="54" spans="1:23" ht="15" thickBot="1" x14ac:dyDescent="0.25">
      <c r="A54" s="152"/>
      <c r="B54" s="130" t="s">
        <v>141</v>
      </c>
      <c r="C54" s="153">
        <f t="shared" si="1"/>
        <v>9.9049226475065838E-2</v>
      </c>
      <c r="D54" s="153">
        <f t="shared" si="1"/>
        <v>0.39619690590026335</v>
      </c>
      <c r="E54" s="153">
        <f t="shared" si="1"/>
        <v>0</v>
      </c>
      <c r="F54" s="153">
        <f t="shared" si="1"/>
        <v>0.19809845295013168</v>
      </c>
      <c r="G54" s="153">
        <f t="shared" si="1"/>
        <v>0.59429535885039497</v>
      </c>
      <c r="H54" s="152"/>
      <c r="K54" s="152"/>
      <c r="L54" s="152">
        <v>1009599</v>
      </c>
      <c r="M54" s="152"/>
      <c r="N54" s="152"/>
    </row>
    <row r="55" spans="1:23" ht="15" thickBot="1" x14ac:dyDescent="0.25">
      <c r="A55" s="152"/>
      <c r="B55" s="130" t="s">
        <v>45</v>
      </c>
      <c r="C55" s="153">
        <f t="shared" si="1"/>
        <v>8.1184119087360604E-2</v>
      </c>
      <c r="D55" s="153">
        <f t="shared" si="1"/>
        <v>0</v>
      </c>
      <c r="E55" s="153">
        <f t="shared" si="1"/>
        <v>0</v>
      </c>
      <c r="F55" s="153">
        <f t="shared" si="1"/>
        <v>8.1184119087360604E-2</v>
      </c>
      <c r="G55" s="153">
        <f t="shared" si="1"/>
        <v>0</v>
      </c>
      <c r="H55" s="152"/>
      <c r="K55" s="152"/>
      <c r="L55" s="152">
        <v>1231768</v>
      </c>
      <c r="M55" s="152"/>
      <c r="N55" s="152"/>
    </row>
    <row r="56" spans="1:23" ht="15" thickBot="1" x14ac:dyDescent="0.25">
      <c r="A56" s="152"/>
      <c r="B56" s="130" t="s">
        <v>8</v>
      </c>
      <c r="C56" s="153">
        <f t="shared" si="1"/>
        <v>0.13400311065887544</v>
      </c>
      <c r="D56" s="153">
        <f t="shared" si="1"/>
        <v>0.31267392487070933</v>
      </c>
      <c r="E56" s="153">
        <f t="shared" si="1"/>
        <v>0.17867081421183389</v>
      </c>
      <c r="F56" s="153">
        <f t="shared" si="1"/>
        <v>0.31267392487070933</v>
      </c>
      <c r="G56" s="153">
        <f t="shared" si="1"/>
        <v>0.35734162842366779</v>
      </c>
      <c r="H56" s="152"/>
      <c r="K56" s="152"/>
      <c r="L56" s="152">
        <v>2238754</v>
      </c>
      <c r="M56" s="152"/>
      <c r="N56" s="152"/>
    </row>
    <row r="57" spans="1:23" ht="15" thickBot="1" x14ac:dyDescent="0.25">
      <c r="A57" s="152"/>
      <c r="B57" s="130" t="s">
        <v>9</v>
      </c>
      <c r="C57" s="153">
        <f t="shared" si="1"/>
        <v>0.33849481510566959</v>
      </c>
      <c r="D57" s="153">
        <f t="shared" si="1"/>
        <v>0.67698963021133918</v>
      </c>
      <c r="E57" s="153">
        <f t="shared" si="1"/>
        <v>0.16924740755283479</v>
      </c>
      <c r="F57" s="153">
        <f t="shared" si="1"/>
        <v>0</v>
      </c>
      <c r="G57" s="153">
        <f t="shared" si="1"/>
        <v>0</v>
      </c>
      <c r="H57" s="152"/>
      <c r="K57" s="152"/>
      <c r="L57" s="152">
        <v>590851</v>
      </c>
      <c r="M57" s="152"/>
      <c r="N57" s="152"/>
    </row>
    <row r="58" spans="1:23" ht="15" thickBot="1" x14ac:dyDescent="0.25">
      <c r="A58" s="152"/>
      <c r="B58" s="130" t="s">
        <v>53</v>
      </c>
      <c r="C58" s="153">
        <f t="shared" si="1"/>
        <v>0.29268105040720294</v>
      </c>
      <c r="D58" s="153">
        <f t="shared" si="1"/>
        <v>0.29268105040720294</v>
      </c>
      <c r="E58" s="153">
        <f t="shared" si="1"/>
        <v>0.5017389435552051</v>
      </c>
      <c r="F58" s="153">
        <f t="shared" si="1"/>
        <v>0.87804315122160892</v>
      </c>
      <c r="G58" s="153">
        <f t="shared" si="1"/>
        <v>0.79441999396240803</v>
      </c>
      <c r="H58" s="152"/>
      <c r="K58" s="152"/>
      <c r="L58" s="152">
        <v>2391682</v>
      </c>
      <c r="M58" s="152"/>
      <c r="N58" s="152"/>
    </row>
    <row r="59" spans="1:23" ht="15" thickBot="1" x14ac:dyDescent="0.25">
      <c r="A59" s="152"/>
      <c r="B59" s="130" t="s">
        <v>47</v>
      </c>
      <c r="C59" s="153">
        <f t="shared" si="1"/>
        <v>0.33263116478405347</v>
      </c>
      <c r="D59" s="153">
        <f t="shared" si="1"/>
        <v>0.42766864043664021</v>
      </c>
      <c r="E59" s="153">
        <f t="shared" si="1"/>
        <v>0.19007495130517341</v>
      </c>
      <c r="F59" s="153">
        <f t="shared" si="1"/>
        <v>0.5227061160892269</v>
      </c>
      <c r="G59" s="153">
        <f t="shared" si="1"/>
        <v>0.61774359174181359</v>
      </c>
      <c r="H59" s="152"/>
      <c r="K59" s="152"/>
      <c r="L59" s="152">
        <v>2104433</v>
      </c>
      <c r="M59" s="152"/>
      <c r="N59" s="152"/>
    </row>
    <row r="60" spans="1:23" ht="15" thickBot="1" x14ac:dyDescent="0.25">
      <c r="A60" s="152"/>
      <c r="B60" s="130" t="s">
        <v>26</v>
      </c>
      <c r="C60" s="153">
        <f t="shared" si="1"/>
        <v>9.9847345889053876E-2</v>
      </c>
      <c r="D60" s="153">
        <f t="shared" si="1"/>
        <v>0.24961836472263466</v>
      </c>
      <c r="E60" s="153">
        <f t="shared" si="1"/>
        <v>8.7366427652922143E-2</v>
      </c>
      <c r="F60" s="153">
        <f t="shared" si="1"/>
        <v>0.16225193706971253</v>
      </c>
      <c r="G60" s="153">
        <f t="shared" si="1"/>
        <v>8.7366427652922143E-2</v>
      </c>
      <c r="H60" s="152"/>
      <c r="K60" s="152"/>
      <c r="L60" s="152">
        <v>8012231</v>
      </c>
      <c r="M60" s="152"/>
      <c r="N60" s="152"/>
    </row>
    <row r="61" spans="1:23" ht="15" thickBot="1" x14ac:dyDescent="0.25">
      <c r="A61" s="152"/>
      <c r="B61" s="130" t="s">
        <v>204</v>
      </c>
      <c r="C61" s="153">
        <f t="shared" si="1"/>
        <v>0.15039615286640967</v>
      </c>
      <c r="D61" s="153">
        <f t="shared" si="1"/>
        <v>0.50758701592413258</v>
      </c>
      <c r="E61" s="153">
        <f t="shared" si="1"/>
        <v>0.65798316879054231</v>
      </c>
      <c r="F61" s="153">
        <f t="shared" si="1"/>
        <v>0.75198076433204841</v>
      </c>
      <c r="G61" s="153">
        <f t="shared" si="1"/>
        <v>0.78957980254865079</v>
      </c>
      <c r="H61" s="152"/>
      <c r="K61" s="152"/>
      <c r="L61" s="152">
        <v>5319285</v>
      </c>
      <c r="M61" s="152"/>
      <c r="N61" s="152"/>
    </row>
    <row r="62" spans="1:23" ht="15" thickBot="1" x14ac:dyDescent="0.25">
      <c r="A62" s="152"/>
      <c r="B62" s="130" t="s">
        <v>21</v>
      </c>
      <c r="C62" s="153">
        <f t="shared" ref="C62:G69" si="2">+C16/$L62*100000</f>
        <v>0.1896307983172163</v>
      </c>
      <c r="D62" s="153">
        <f t="shared" si="2"/>
        <v>0</v>
      </c>
      <c r="E62" s="153">
        <f t="shared" si="2"/>
        <v>0</v>
      </c>
      <c r="F62" s="153">
        <f t="shared" si="2"/>
        <v>0</v>
      </c>
      <c r="G62" s="153">
        <f t="shared" si="2"/>
        <v>0</v>
      </c>
      <c r="H62" s="152"/>
      <c r="K62" s="152"/>
      <c r="L62" s="152">
        <v>1054681</v>
      </c>
      <c r="M62" s="152"/>
      <c r="N62" s="152"/>
    </row>
    <row r="63" spans="1:23" ht="15" thickBot="1" x14ac:dyDescent="0.25">
      <c r="A63" s="152"/>
      <c r="B63" s="130" t="s">
        <v>10</v>
      </c>
      <c r="C63" s="153">
        <f t="shared" si="2"/>
        <v>0.22174317483747147</v>
      </c>
      <c r="D63" s="153">
        <f t="shared" si="2"/>
        <v>0.18478597903122623</v>
      </c>
      <c r="E63" s="153">
        <f t="shared" si="2"/>
        <v>0</v>
      </c>
      <c r="F63" s="153">
        <f t="shared" si="2"/>
        <v>3.6957195806245249E-2</v>
      </c>
      <c r="G63" s="153">
        <f t="shared" si="2"/>
        <v>3.6957195806245249E-2</v>
      </c>
      <c r="H63" s="152"/>
      <c r="K63" s="152"/>
      <c r="L63" s="152">
        <v>2705833</v>
      </c>
      <c r="M63" s="152"/>
      <c r="N63" s="152"/>
    </row>
    <row r="64" spans="1:23" ht="15" thickBot="1" x14ac:dyDescent="0.25">
      <c r="A64" s="152"/>
      <c r="B64" s="130" t="s">
        <v>142</v>
      </c>
      <c r="C64" s="153">
        <f t="shared" si="2"/>
        <v>1.2554806008273616</v>
      </c>
      <c r="D64" s="153">
        <f t="shared" si="2"/>
        <v>0.91307680060171759</v>
      </c>
      <c r="E64" s="153">
        <f t="shared" si="2"/>
        <v>0.8417426755547085</v>
      </c>
      <c r="F64" s="153">
        <f t="shared" si="2"/>
        <v>1.6121512260624076</v>
      </c>
      <c r="G64" s="153">
        <f t="shared" si="2"/>
        <v>1.583617576043604</v>
      </c>
      <c r="H64" s="152"/>
      <c r="K64" s="152"/>
      <c r="L64" s="152">
        <v>7009268</v>
      </c>
      <c r="M64" s="152"/>
      <c r="N64" s="152"/>
    </row>
    <row r="65" spans="1:23" ht="15" thickBot="1" x14ac:dyDescent="0.25">
      <c r="A65" s="152"/>
      <c r="B65" s="130" t="s">
        <v>143</v>
      </c>
      <c r="C65" s="153">
        <f t="shared" si="2"/>
        <v>0.57379954759093443</v>
      </c>
      <c r="D65" s="153">
        <f t="shared" si="2"/>
        <v>0.51004404230305289</v>
      </c>
      <c r="E65" s="153">
        <f t="shared" si="2"/>
        <v>0.76506606345457928</v>
      </c>
      <c r="F65" s="153">
        <f t="shared" si="2"/>
        <v>0.89257707403034248</v>
      </c>
      <c r="G65" s="153">
        <f t="shared" si="2"/>
        <v>0.51004404230305289</v>
      </c>
      <c r="H65" s="152"/>
      <c r="K65" s="152"/>
      <c r="L65" s="152">
        <v>1568492</v>
      </c>
      <c r="M65" s="152"/>
      <c r="N65" s="152"/>
    </row>
    <row r="66" spans="1:23" ht="15" thickBot="1" x14ac:dyDescent="0.25">
      <c r="A66" s="152"/>
      <c r="B66" s="130" t="s">
        <v>144</v>
      </c>
      <c r="C66" s="153">
        <f t="shared" si="2"/>
        <v>0</v>
      </c>
      <c r="D66" s="153">
        <f t="shared" si="2"/>
        <v>0.14742021986251588</v>
      </c>
      <c r="E66" s="153">
        <f t="shared" si="2"/>
        <v>0</v>
      </c>
      <c r="F66" s="153">
        <f t="shared" si="2"/>
        <v>0.29484043972503177</v>
      </c>
      <c r="G66" s="153">
        <f t="shared" si="2"/>
        <v>0</v>
      </c>
      <c r="H66" s="152"/>
      <c r="K66" s="152"/>
      <c r="L66" s="152">
        <v>678333</v>
      </c>
      <c r="M66" s="152"/>
      <c r="N66" s="152"/>
    </row>
    <row r="67" spans="1:23" ht="15" thickBot="1" x14ac:dyDescent="0.25">
      <c r="A67" s="152"/>
      <c r="B67" s="130" t="s">
        <v>49</v>
      </c>
      <c r="C67" s="153">
        <f t="shared" si="2"/>
        <v>4.4889670168659468E-2</v>
      </c>
      <c r="D67" s="153">
        <f t="shared" si="2"/>
        <v>4.4889670168659468E-2</v>
      </c>
      <c r="E67" s="153">
        <f t="shared" si="2"/>
        <v>0</v>
      </c>
      <c r="F67" s="153">
        <f t="shared" si="2"/>
        <v>4.4889670168659468E-2</v>
      </c>
      <c r="G67" s="153">
        <f t="shared" si="2"/>
        <v>0.49378637185525415</v>
      </c>
      <c r="H67" s="152"/>
      <c r="K67" s="152"/>
      <c r="L67" s="152">
        <v>2227684</v>
      </c>
      <c r="M67" s="152"/>
      <c r="N67" s="152"/>
    </row>
    <row r="68" spans="1:23" ht="15" thickBot="1" x14ac:dyDescent="0.25">
      <c r="A68" s="152"/>
      <c r="B68" s="130" t="s">
        <v>11</v>
      </c>
      <c r="C68" s="153">
        <f t="shared" si="2"/>
        <v>0</v>
      </c>
      <c r="D68" s="153">
        <f t="shared" si="2"/>
        <v>0.92540038990203088</v>
      </c>
      <c r="E68" s="153">
        <f t="shared" si="2"/>
        <v>0.61693359326802066</v>
      </c>
      <c r="F68" s="153">
        <f t="shared" si="2"/>
        <v>0.92540038990203088</v>
      </c>
      <c r="G68" s="153">
        <f t="shared" si="2"/>
        <v>0.61693359326802066</v>
      </c>
      <c r="H68" s="152"/>
      <c r="K68" s="152"/>
      <c r="L68" s="152">
        <v>324184</v>
      </c>
      <c r="M68" s="152"/>
      <c r="N68" s="152"/>
    </row>
    <row r="69" spans="1:23" ht="15" thickBot="1" x14ac:dyDescent="0.25">
      <c r="A69" s="152"/>
      <c r="B69" s="128" t="s">
        <v>22</v>
      </c>
      <c r="C69" s="154">
        <f t="shared" si="2"/>
        <v>0.37022033972035406</v>
      </c>
      <c r="D69" s="154">
        <f t="shared" si="2"/>
        <v>0.53887627225962642</v>
      </c>
      <c r="E69" s="154">
        <f t="shared" si="2"/>
        <v>0.44015084833419876</v>
      </c>
      <c r="F69" s="154">
        <f t="shared" si="2"/>
        <v>0.67462373015708965</v>
      </c>
      <c r="G69" s="154">
        <f t="shared" si="2"/>
        <v>0.68490762848265496</v>
      </c>
      <c r="H69" s="152"/>
      <c r="K69" s="152"/>
      <c r="L69" s="152">
        <v>48619695</v>
      </c>
      <c r="M69" s="152"/>
      <c r="N69" s="152"/>
    </row>
    <row r="70" spans="1:23" ht="13.5" thickBot="1" x14ac:dyDescent="0.25">
      <c r="A70" s="152"/>
      <c r="B70" s="152"/>
      <c r="C70" s="153"/>
      <c r="D70" s="153"/>
      <c r="E70" s="153"/>
      <c r="F70" s="153"/>
      <c r="G70" s="153"/>
      <c r="H70" s="152"/>
      <c r="I70" s="152"/>
      <c r="J70" s="152"/>
      <c r="K70" s="152"/>
      <c r="L70" s="152"/>
      <c r="M70" s="152"/>
      <c r="N70" s="152"/>
      <c r="O70" s="152"/>
      <c r="P70" s="152"/>
      <c r="Q70" s="152"/>
      <c r="R70" s="152"/>
      <c r="S70" s="152"/>
      <c r="T70" s="152"/>
      <c r="U70" s="152"/>
      <c r="V70" s="152"/>
      <c r="W70" s="152"/>
    </row>
    <row r="71" spans="1:23" ht="13.5" thickBot="1" x14ac:dyDescent="0.25">
      <c r="A71" s="152"/>
      <c r="B71" s="152"/>
      <c r="C71" s="153"/>
      <c r="D71" s="153"/>
      <c r="E71" s="153"/>
      <c r="F71" s="153"/>
      <c r="G71" s="153"/>
      <c r="H71" s="152"/>
      <c r="I71" s="152"/>
      <c r="J71" s="152"/>
      <c r="K71" s="152"/>
      <c r="L71" s="152"/>
      <c r="M71" s="152"/>
      <c r="N71" s="152"/>
      <c r="O71" s="152"/>
      <c r="P71" s="152"/>
      <c r="Q71" s="152"/>
      <c r="R71" s="152"/>
      <c r="S71" s="152"/>
      <c r="T71" s="152"/>
      <c r="U71" s="152"/>
      <c r="V71" s="152"/>
      <c r="W71" s="152"/>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BEDC-0C02-4D4C-8135-EDFC6E09D6AE}">
  <sheetPr>
    <pageSetUpPr fitToPage="1"/>
  </sheetPr>
  <dimension ref="A1:W73"/>
  <sheetViews>
    <sheetView topLeftCell="A58" zoomScaleNormal="100" workbookViewId="0"/>
  </sheetViews>
  <sheetFormatPr baseColWidth="10" defaultColWidth="11.42578125" defaultRowHeight="12.75" x14ac:dyDescent="0.2"/>
  <cols>
    <col min="1" max="1" width="8.7109375" style="126" customWidth="1"/>
    <col min="2" max="2" width="33.85546875" style="126" customWidth="1"/>
    <col min="3" max="10" width="12.28515625" style="126" customWidth="1"/>
    <col min="11" max="11" width="12" style="126" customWidth="1"/>
    <col min="12" max="12" width="12.28515625" style="126" hidden="1" customWidth="1"/>
    <col min="13" max="14" width="12.28515625" style="126" customWidth="1"/>
    <col min="15" max="15" width="14.85546875" style="126" customWidth="1"/>
    <col min="16" max="16" width="15.5703125" style="126" customWidth="1"/>
    <col min="17" max="17" width="16.42578125" style="126" customWidth="1"/>
    <col min="18" max="18" width="17.140625" style="126" customWidth="1"/>
    <col min="19" max="19" width="13.28515625" style="126" customWidth="1"/>
    <col min="20" max="20" width="13.5703125" style="126" customWidth="1"/>
    <col min="21" max="21" width="12.7109375" style="126" customWidth="1"/>
    <col min="22" max="99" width="12.28515625" style="126" customWidth="1"/>
    <col min="100" max="16384" width="11.42578125" style="126"/>
  </cols>
  <sheetData>
    <row r="1" spans="2:7" ht="15" x14ac:dyDescent="0.2">
      <c r="C1" s="143"/>
      <c r="D1" s="143"/>
    </row>
    <row r="2" spans="2:7" ht="40.5" customHeight="1" x14ac:dyDescent="0.2">
      <c r="B2" s="144"/>
      <c r="C2" s="160"/>
      <c r="D2" s="143"/>
    </row>
    <row r="3" spans="2:7" s="140" customFormat="1" ht="28.5" customHeight="1" x14ac:dyDescent="0.2">
      <c r="B3" s="142"/>
      <c r="C3" s="159"/>
    </row>
    <row r="5" spans="2:7" ht="39" customHeight="1" x14ac:dyDescent="0.2">
      <c r="C5" s="137" t="s">
        <v>235</v>
      </c>
      <c r="D5" s="137" t="s">
        <v>239</v>
      </c>
      <c r="E5" s="137" t="s">
        <v>240</v>
      </c>
      <c r="F5" s="138" t="s">
        <v>241</v>
      </c>
      <c r="G5" s="137" t="s">
        <v>243</v>
      </c>
    </row>
    <row r="6" spans="2:7" ht="17.100000000000001" customHeight="1" thickBot="1" x14ac:dyDescent="0.25">
      <c r="B6" s="130" t="s">
        <v>50</v>
      </c>
      <c r="C6" s="135">
        <v>92</v>
      </c>
      <c r="D6" s="135">
        <v>156</v>
      </c>
      <c r="E6" s="135">
        <v>108</v>
      </c>
      <c r="F6" s="135">
        <v>170</v>
      </c>
      <c r="G6" s="135">
        <v>156</v>
      </c>
    </row>
    <row r="7" spans="2:7" ht="17.100000000000001" customHeight="1" thickBot="1" x14ac:dyDescent="0.25">
      <c r="B7" s="130" t="s">
        <v>51</v>
      </c>
      <c r="C7" s="135">
        <v>10</v>
      </c>
      <c r="D7" s="135">
        <v>11</v>
      </c>
      <c r="E7" s="135">
        <v>2</v>
      </c>
      <c r="F7" s="135">
        <v>4</v>
      </c>
      <c r="G7" s="151">
        <v>10</v>
      </c>
    </row>
    <row r="8" spans="2:7" ht="17.100000000000001" customHeight="1" thickBot="1" x14ac:dyDescent="0.25">
      <c r="B8" s="130" t="s">
        <v>141</v>
      </c>
      <c r="C8" s="135">
        <v>11</v>
      </c>
      <c r="D8" s="135">
        <v>24</v>
      </c>
      <c r="E8" s="135">
        <v>11</v>
      </c>
      <c r="F8" s="135">
        <v>16</v>
      </c>
      <c r="G8" s="135">
        <v>21</v>
      </c>
    </row>
    <row r="9" spans="2:7" ht="17.100000000000001" customHeight="1" thickBot="1" x14ac:dyDescent="0.25">
      <c r="B9" s="130" t="s">
        <v>45</v>
      </c>
      <c r="C9" s="135">
        <v>1</v>
      </c>
      <c r="D9" s="135">
        <v>1</v>
      </c>
      <c r="E9" s="135">
        <v>4</v>
      </c>
      <c r="F9" s="135">
        <v>4</v>
      </c>
      <c r="G9" s="135">
        <v>2</v>
      </c>
    </row>
    <row r="10" spans="2:7" ht="17.100000000000001" customHeight="1" thickBot="1" x14ac:dyDescent="0.25">
      <c r="B10" s="130" t="s">
        <v>8</v>
      </c>
      <c r="C10" s="135">
        <v>15</v>
      </c>
      <c r="D10" s="135">
        <v>27</v>
      </c>
      <c r="E10" s="135">
        <v>24</v>
      </c>
      <c r="F10" s="135">
        <v>39</v>
      </c>
      <c r="G10" s="135">
        <v>30</v>
      </c>
    </row>
    <row r="11" spans="2:7" ht="17.100000000000001" customHeight="1" thickBot="1" x14ac:dyDescent="0.25">
      <c r="B11" s="130" t="s">
        <v>9</v>
      </c>
      <c r="C11" s="135">
        <v>9</v>
      </c>
      <c r="D11" s="135">
        <v>7</v>
      </c>
      <c r="E11" s="135">
        <v>3</v>
      </c>
      <c r="F11" s="135">
        <v>9</v>
      </c>
      <c r="G11" s="135">
        <v>12</v>
      </c>
    </row>
    <row r="12" spans="2:7" ht="17.100000000000001" customHeight="1" thickBot="1" x14ac:dyDescent="0.25">
      <c r="B12" s="130" t="s">
        <v>52</v>
      </c>
      <c r="C12" s="135">
        <v>30</v>
      </c>
      <c r="D12" s="135">
        <v>27</v>
      </c>
      <c r="E12" s="135">
        <v>22</v>
      </c>
      <c r="F12" s="135">
        <v>33</v>
      </c>
      <c r="G12" s="135">
        <v>34</v>
      </c>
    </row>
    <row r="13" spans="2:7" ht="17.100000000000001" customHeight="1" thickBot="1" x14ac:dyDescent="0.25">
      <c r="B13" s="130" t="s">
        <v>47</v>
      </c>
      <c r="C13" s="135">
        <v>21</v>
      </c>
      <c r="D13" s="135">
        <v>20</v>
      </c>
      <c r="E13" s="135">
        <v>19</v>
      </c>
      <c r="F13" s="135">
        <v>22</v>
      </c>
      <c r="G13" s="135">
        <v>23</v>
      </c>
    </row>
    <row r="14" spans="2:7" ht="17.100000000000001" customHeight="1" thickBot="1" x14ac:dyDescent="0.25">
      <c r="B14" s="130" t="s">
        <v>26</v>
      </c>
      <c r="C14" s="135">
        <v>58</v>
      </c>
      <c r="D14" s="135">
        <v>74</v>
      </c>
      <c r="E14" s="135">
        <v>40</v>
      </c>
      <c r="F14" s="135">
        <v>64</v>
      </c>
      <c r="G14" s="135">
        <v>54</v>
      </c>
    </row>
    <row r="15" spans="2:7" ht="17.100000000000001" customHeight="1" thickBot="1" x14ac:dyDescent="0.25">
      <c r="B15" s="130" t="s">
        <v>46</v>
      </c>
      <c r="C15" s="135">
        <v>58</v>
      </c>
      <c r="D15" s="135">
        <v>123</v>
      </c>
      <c r="E15" s="135">
        <v>159</v>
      </c>
      <c r="F15" s="135">
        <v>147</v>
      </c>
      <c r="G15" s="135">
        <v>142</v>
      </c>
    </row>
    <row r="16" spans="2:7" ht="17.100000000000001" customHeight="1" thickBot="1" x14ac:dyDescent="0.25">
      <c r="B16" s="130" t="s">
        <v>21</v>
      </c>
      <c r="C16" s="135">
        <v>10</v>
      </c>
      <c r="D16" s="135">
        <v>13</v>
      </c>
      <c r="E16" s="135">
        <v>8</v>
      </c>
      <c r="F16" s="135">
        <v>3</v>
      </c>
      <c r="G16" s="135">
        <v>9</v>
      </c>
    </row>
    <row r="17" spans="2:10" ht="17.100000000000001" customHeight="1" thickBot="1" x14ac:dyDescent="0.25">
      <c r="B17" s="130" t="s">
        <v>10</v>
      </c>
      <c r="C17" s="135">
        <v>15</v>
      </c>
      <c r="D17" s="135">
        <v>12</v>
      </c>
      <c r="E17" s="135">
        <v>7</v>
      </c>
      <c r="F17" s="135">
        <v>6</v>
      </c>
      <c r="G17" s="135">
        <v>8</v>
      </c>
    </row>
    <row r="18" spans="2:10" ht="17.100000000000001" customHeight="1" thickBot="1" x14ac:dyDescent="0.25">
      <c r="B18" s="130" t="s">
        <v>142</v>
      </c>
      <c r="C18" s="135">
        <v>283</v>
      </c>
      <c r="D18" s="135">
        <v>293</v>
      </c>
      <c r="E18" s="135">
        <v>262</v>
      </c>
      <c r="F18" s="135">
        <v>439</v>
      </c>
      <c r="G18" s="135">
        <v>320</v>
      </c>
    </row>
    <row r="19" spans="2:10" ht="17.100000000000001" customHeight="1" thickBot="1" x14ac:dyDescent="0.25">
      <c r="B19" s="130" t="s">
        <v>143</v>
      </c>
      <c r="C19" s="135">
        <v>28</v>
      </c>
      <c r="D19" s="135">
        <v>22</v>
      </c>
      <c r="E19" s="135">
        <v>29</v>
      </c>
      <c r="F19" s="135">
        <v>46</v>
      </c>
      <c r="G19" s="135">
        <v>35</v>
      </c>
    </row>
    <row r="20" spans="2:10" ht="17.100000000000001" customHeight="1" thickBot="1" x14ac:dyDescent="0.25">
      <c r="B20" s="130" t="s">
        <v>144</v>
      </c>
      <c r="C20" s="135">
        <v>2</v>
      </c>
      <c r="D20" s="135">
        <v>1</v>
      </c>
      <c r="E20" s="135">
        <v>1</v>
      </c>
      <c r="F20" s="135">
        <v>2</v>
      </c>
      <c r="G20" s="135">
        <v>1</v>
      </c>
    </row>
    <row r="21" spans="2:10" ht="17.100000000000001" customHeight="1" thickBot="1" x14ac:dyDescent="0.25">
      <c r="B21" s="130" t="s">
        <v>49</v>
      </c>
      <c r="C21" s="135">
        <v>24</v>
      </c>
      <c r="D21" s="135">
        <v>17</v>
      </c>
      <c r="E21" s="135">
        <v>15</v>
      </c>
      <c r="F21" s="135">
        <v>28</v>
      </c>
      <c r="G21" s="135">
        <v>39</v>
      </c>
    </row>
    <row r="22" spans="2:10" ht="17.100000000000001" customHeight="1" thickBot="1" x14ac:dyDescent="0.25">
      <c r="B22" s="130" t="s">
        <v>11</v>
      </c>
      <c r="C22" s="135">
        <v>1</v>
      </c>
      <c r="D22" s="135">
        <v>10</v>
      </c>
      <c r="E22" s="135">
        <v>4</v>
      </c>
      <c r="F22" s="135">
        <v>7</v>
      </c>
      <c r="G22" s="135">
        <v>4</v>
      </c>
    </row>
    <row r="23" spans="2:10" ht="17.100000000000001" customHeight="1" thickBot="1" x14ac:dyDescent="0.25">
      <c r="B23" s="128" t="s">
        <v>22</v>
      </c>
      <c r="C23" s="134">
        <v>668</v>
      </c>
      <c r="D23" s="134">
        <v>838</v>
      </c>
      <c r="E23" s="134">
        <v>718</v>
      </c>
      <c r="F23" s="134">
        <v>1039</v>
      </c>
      <c r="G23" s="134">
        <v>900</v>
      </c>
    </row>
    <row r="24" spans="2:10" ht="34.5" customHeight="1" x14ac:dyDescent="0.2">
      <c r="C24" s="133"/>
      <c r="G24" s="163"/>
      <c r="J24" s="162"/>
    </row>
    <row r="25" spans="2:10" ht="36.75" customHeight="1" x14ac:dyDescent="0.2">
      <c r="B25" s="132"/>
      <c r="C25" s="132"/>
      <c r="D25" s="132"/>
      <c r="E25" s="132"/>
    </row>
    <row r="27" spans="2:10" ht="39" customHeight="1" x14ac:dyDescent="0.2">
      <c r="C27" s="131" t="s">
        <v>253</v>
      </c>
    </row>
    <row r="28" spans="2:10" ht="17.100000000000001" customHeight="1" thickBot="1" x14ac:dyDescent="0.25">
      <c r="B28" s="130" t="s">
        <v>50</v>
      </c>
      <c r="C28" s="129">
        <f t="shared" ref="C28:C45" si="0">+IF(C6&gt;0,(G6-C6)/C6,"-")</f>
        <v>0.69565217391304346</v>
      </c>
      <c r="D28" s="161"/>
      <c r="E28" s="161"/>
    </row>
    <row r="29" spans="2:10" ht="17.100000000000001" customHeight="1" thickBot="1" x14ac:dyDescent="0.25">
      <c r="B29" s="130" t="s">
        <v>51</v>
      </c>
      <c r="C29" s="129">
        <f t="shared" si="0"/>
        <v>0</v>
      </c>
      <c r="D29" s="161"/>
      <c r="E29" s="161"/>
    </row>
    <row r="30" spans="2:10" ht="17.100000000000001" customHeight="1" thickBot="1" x14ac:dyDescent="0.25">
      <c r="B30" s="130" t="s">
        <v>141</v>
      </c>
      <c r="C30" s="129">
        <f t="shared" si="0"/>
        <v>0.90909090909090906</v>
      </c>
      <c r="D30" s="161"/>
      <c r="E30" s="161"/>
    </row>
    <row r="31" spans="2:10" ht="17.100000000000001" customHeight="1" thickBot="1" x14ac:dyDescent="0.25">
      <c r="B31" s="130" t="s">
        <v>45</v>
      </c>
      <c r="C31" s="129">
        <f t="shared" si="0"/>
        <v>1</v>
      </c>
      <c r="D31" s="161"/>
      <c r="E31" s="161"/>
    </row>
    <row r="32" spans="2:10" ht="17.100000000000001" customHeight="1" thickBot="1" x14ac:dyDescent="0.25">
      <c r="B32" s="130" t="s">
        <v>8</v>
      </c>
      <c r="C32" s="129">
        <f t="shared" si="0"/>
        <v>1</v>
      </c>
      <c r="D32" s="161"/>
      <c r="E32" s="161"/>
    </row>
    <row r="33" spans="1:23" ht="17.100000000000001" customHeight="1" thickBot="1" x14ac:dyDescent="0.25">
      <c r="B33" s="130" t="s">
        <v>9</v>
      </c>
      <c r="C33" s="129">
        <f t="shared" si="0"/>
        <v>0.33333333333333331</v>
      </c>
      <c r="D33" s="161"/>
      <c r="E33" s="161"/>
    </row>
    <row r="34" spans="1:23" ht="17.100000000000001" customHeight="1" thickBot="1" x14ac:dyDescent="0.25">
      <c r="B34" s="130" t="s">
        <v>52</v>
      </c>
      <c r="C34" s="129">
        <f t="shared" si="0"/>
        <v>0.13333333333333333</v>
      </c>
      <c r="D34" s="161"/>
      <c r="E34" s="161"/>
    </row>
    <row r="35" spans="1:23" ht="17.100000000000001" customHeight="1" thickBot="1" x14ac:dyDescent="0.25">
      <c r="B35" s="130" t="s">
        <v>47</v>
      </c>
      <c r="C35" s="129">
        <f t="shared" si="0"/>
        <v>9.5238095238095233E-2</v>
      </c>
      <c r="D35" s="161"/>
      <c r="E35" s="161"/>
    </row>
    <row r="36" spans="1:23" ht="17.100000000000001" customHeight="1" thickBot="1" x14ac:dyDescent="0.25">
      <c r="B36" s="130" t="s">
        <v>26</v>
      </c>
      <c r="C36" s="129">
        <f t="shared" si="0"/>
        <v>-6.8965517241379309E-2</v>
      </c>
      <c r="D36" s="161"/>
      <c r="E36" s="161"/>
    </row>
    <row r="37" spans="1:23" ht="17.100000000000001" customHeight="1" thickBot="1" x14ac:dyDescent="0.25">
      <c r="B37" s="130" t="s">
        <v>46</v>
      </c>
      <c r="C37" s="129">
        <f t="shared" si="0"/>
        <v>1.4482758620689655</v>
      </c>
      <c r="D37" s="161"/>
      <c r="E37" s="161"/>
    </row>
    <row r="38" spans="1:23" ht="17.100000000000001" customHeight="1" thickBot="1" x14ac:dyDescent="0.25">
      <c r="B38" s="130" t="s">
        <v>21</v>
      </c>
      <c r="C38" s="129">
        <f t="shared" si="0"/>
        <v>-0.1</v>
      </c>
      <c r="D38" s="161"/>
      <c r="E38" s="161"/>
    </row>
    <row r="39" spans="1:23" ht="17.100000000000001" customHeight="1" thickBot="1" x14ac:dyDescent="0.25">
      <c r="B39" s="130" t="s">
        <v>10</v>
      </c>
      <c r="C39" s="129">
        <f t="shared" si="0"/>
        <v>-0.46666666666666667</v>
      </c>
      <c r="D39" s="161"/>
      <c r="E39" s="161"/>
    </row>
    <row r="40" spans="1:23" ht="17.100000000000001" customHeight="1" thickBot="1" x14ac:dyDescent="0.25">
      <c r="B40" s="130" t="s">
        <v>142</v>
      </c>
      <c r="C40" s="129">
        <f t="shared" si="0"/>
        <v>0.13074204946996468</v>
      </c>
      <c r="D40" s="161"/>
      <c r="E40" s="161"/>
    </row>
    <row r="41" spans="1:23" ht="17.100000000000001" customHeight="1" thickBot="1" x14ac:dyDescent="0.25">
      <c r="B41" s="130" t="s">
        <v>143</v>
      </c>
      <c r="C41" s="129">
        <f t="shared" si="0"/>
        <v>0.25</v>
      </c>
      <c r="D41" s="161"/>
      <c r="E41" s="161"/>
    </row>
    <row r="42" spans="1:23" ht="17.100000000000001" customHeight="1" thickBot="1" x14ac:dyDescent="0.25">
      <c r="B42" s="130" t="s">
        <v>144</v>
      </c>
      <c r="C42" s="129">
        <f t="shared" si="0"/>
        <v>-0.5</v>
      </c>
      <c r="D42" s="161"/>
      <c r="E42" s="161"/>
    </row>
    <row r="43" spans="1:23" ht="17.100000000000001" customHeight="1" thickBot="1" x14ac:dyDescent="0.25">
      <c r="B43" s="130" t="s">
        <v>49</v>
      </c>
      <c r="C43" s="129">
        <f t="shared" si="0"/>
        <v>0.625</v>
      </c>
      <c r="D43" s="161"/>
      <c r="E43" s="161"/>
    </row>
    <row r="44" spans="1:23" ht="17.100000000000001" customHeight="1" thickBot="1" x14ac:dyDescent="0.25">
      <c r="B44" s="130" t="s">
        <v>11</v>
      </c>
      <c r="C44" s="129">
        <f t="shared" si="0"/>
        <v>3</v>
      </c>
      <c r="D44" s="161"/>
      <c r="E44" s="161"/>
    </row>
    <row r="45" spans="1:23" ht="17.100000000000001" customHeight="1" thickBot="1" x14ac:dyDescent="0.25">
      <c r="B45" s="128" t="s">
        <v>22</v>
      </c>
      <c r="C45" s="127">
        <f t="shared" si="0"/>
        <v>0.3473053892215569</v>
      </c>
      <c r="D45" s="161"/>
      <c r="E45" s="161"/>
    </row>
    <row r="48" spans="1:23"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row>
    <row r="49" spans="1:23" x14ac:dyDescent="0.2">
      <c r="A49" s="152"/>
      <c r="B49" s="152"/>
      <c r="C49" s="152"/>
      <c r="D49" s="152"/>
      <c r="E49" s="152"/>
      <c r="F49" s="152"/>
      <c r="G49" s="152"/>
      <c r="H49" s="152"/>
      <c r="I49" s="152"/>
      <c r="J49" s="152"/>
      <c r="K49" s="152"/>
      <c r="L49" s="152"/>
      <c r="M49" s="152"/>
      <c r="N49" s="152"/>
      <c r="O49" s="152"/>
      <c r="P49" s="152"/>
      <c r="Q49" s="152"/>
      <c r="R49" s="152"/>
      <c r="S49" s="152"/>
      <c r="T49" s="152"/>
      <c r="U49" s="152"/>
      <c r="V49" s="152"/>
      <c r="W49" s="152"/>
    </row>
    <row r="50" spans="1:23"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row>
    <row r="51" spans="1:23" ht="39" customHeight="1" x14ac:dyDescent="0.2">
      <c r="A51" s="152"/>
      <c r="B51" s="152"/>
      <c r="C51" s="137" t="s">
        <v>235</v>
      </c>
      <c r="D51" s="137" t="s">
        <v>239</v>
      </c>
      <c r="E51" s="137" t="s">
        <v>240</v>
      </c>
      <c r="F51" s="138" t="s">
        <v>241</v>
      </c>
      <c r="G51" s="137" t="s">
        <v>243</v>
      </c>
      <c r="H51" s="152"/>
      <c r="I51" s="157"/>
      <c r="J51" s="152"/>
      <c r="K51" s="152"/>
      <c r="L51" s="157">
        <v>45292</v>
      </c>
      <c r="M51" s="152"/>
      <c r="N51" s="156"/>
    </row>
    <row r="52" spans="1:23" ht="15" thickBot="1" x14ac:dyDescent="0.25">
      <c r="A52" s="152"/>
      <c r="B52" s="130" t="s">
        <v>50</v>
      </c>
      <c r="C52" s="153">
        <f t="shared" ref="C52:G61" si="1">+C6/$L52*100000</f>
        <v>1.0453326691683447</v>
      </c>
      <c r="D52" s="153">
        <f t="shared" si="1"/>
        <v>1.7725206129376281</v>
      </c>
      <c r="E52" s="153">
        <f t="shared" si="1"/>
        <v>1.2271296551106656</v>
      </c>
      <c r="F52" s="153">
        <f t="shared" si="1"/>
        <v>1.9315929756371588</v>
      </c>
      <c r="G52" s="153">
        <f t="shared" si="1"/>
        <v>1.7725206129376281</v>
      </c>
      <c r="H52" s="152"/>
      <c r="I52" s="152"/>
      <c r="J52" s="152"/>
      <c r="K52" s="152"/>
      <c r="L52" s="152">
        <v>8801026</v>
      </c>
      <c r="M52" s="152"/>
      <c r="N52" s="152"/>
    </row>
    <row r="53" spans="1:23" ht="15" thickBot="1" x14ac:dyDescent="0.25">
      <c r="A53" s="152"/>
      <c r="B53" s="130" t="s">
        <v>51</v>
      </c>
      <c r="C53" s="153">
        <f t="shared" si="1"/>
        <v>0.73986879166848551</v>
      </c>
      <c r="D53" s="153">
        <f t="shared" si="1"/>
        <v>0.81385567083533406</v>
      </c>
      <c r="E53" s="153">
        <f t="shared" si="1"/>
        <v>0.14797375833369708</v>
      </c>
      <c r="F53" s="153">
        <f t="shared" si="1"/>
        <v>0.29594751666739416</v>
      </c>
      <c r="G53" s="153">
        <f t="shared" si="1"/>
        <v>0.73986879166848551</v>
      </c>
      <c r="H53" s="152"/>
      <c r="I53" s="152"/>
      <c r="J53" s="152"/>
      <c r="K53" s="152"/>
      <c r="L53" s="152">
        <v>1351591</v>
      </c>
      <c r="M53" s="152"/>
      <c r="N53" s="152"/>
    </row>
    <row r="54" spans="1:23" ht="15" thickBot="1" x14ac:dyDescent="0.25">
      <c r="A54" s="152"/>
      <c r="B54" s="130" t="s">
        <v>141</v>
      </c>
      <c r="C54" s="153">
        <f t="shared" si="1"/>
        <v>1.0895414912257242</v>
      </c>
      <c r="D54" s="153">
        <f t="shared" si="1"/>
        <v>2.3771814354015799</v>
      </c>
      <c r="E54" s="153">
        <f t="shared" si="1"/>
        <v>1.0895414912257242</v>
      </c>
      <c r="F54" s="153">
        <f t="shared" si="1"/>
        <v>1.5847876236010534</v>
      </c>
      <c r="G54" s="153">
        <f t="shared" si="1"/>
        <v>2.0800337559763826</v>
      </c>
      <c r="H54" s="152"/>
      <c r="I54" s="152"/>
      <c r="J54" s="152"/>
      <c r="K54" s="152"/>
      <c r="L54" s="152">
        <v>1009599</v>
      </c>
      <c r="M54" s="152"/>
      <c r="N54" s="152"/>
    </row>
    <row r="55" spans="1:23" ht="15" thickBot="1" x14ac:dyDescent="0.25">
      <c r="A55" s="152"/>
      <c r="B55" s="130" t="s">
        <v>45</v>
      </c>
      <c r="C55" s="153">
        <f t="shared" si="1"/>
        <v>8.1184119087360604E-2</v>
      </c>
      <c r="D55" s="153">
        <f t="shared" si="1"/>
        <v>8.1184119087360604E-2</v>
      </c>
      <c r="E55" s="153">
        <f t="shared" si="1"/>
        <v>0.32473647634944242</v>
      </c>
      <c r="F55" s="153">
        <f t="shared" si="1"/>
        <v>0.32473647634944242</v>
      </c>
      <c r="G55" s="153">
        <f t="shared" si="1"/>
        <v>0.16236823817472121</v>
      </c>
      <c r="H55" s="152"/>
      <c r="I55" s="152"/>
      <c r="J55" s="152"/>
      <c r="K55" s="152"/>
      <c r="L55" s="152">
        <v>1231768</v>
      </c>
      <c r="M55" s="152"/>
      <c r="N55" s="152"/>
    </row>
    <row r="56" spans="1:23" ht="15" thickBot="1" x14ac:dyDescent="0.25">
      <c r="A56" s="152"/>
      <c r="B56" s="130" t="s">
        <v>8</v>
      </c>
      <c r="C56" s="153">
        <f t="shared" si="1"/>
        <v>0.67001555329437712</v>
      </c>
      <c r="D56" s="153">
        <f t="shared" si="1"/>
        <v>1.2060279959298787</v>
      </c>
      <c r="E56" s="153">
        <f t="shared" si="1"/>
        <v>1.0720248852710035</v>
      </c>
      <c r="F56" s="153">
        <f t="shared" si="1"/>
        <v>1.7420404385653807</v>
      </c>
      <c r="G56" s="153">
        <f t="shared" si="1"/>
        <v>1.3400311065887542</v>
      </c>
      <c r="I56" s="152"/>
      <c r="J56" s="152"/>
      <c r="K56" s="152"/>
      <c r="L56" s="152">
        <v>2238754</v>
      </c>
      <c r="M56" s="152"/>
      <c r="N56" s="152"/>
    </row>
    <row r="57" spans="1:23" ht="15" thickBot="1" x14ac:dyDescent="0.25">
      <c r="A57" s="152"/>
      <c r="B57" s="130" t="s">
        <v>9</v>
      </c>
      <c r="C57" s="153">
        <f t="shared" si="1"/>
        <v>1.5232266679755133</v>
      </c>
      <c r="D57" s="153">
        <f t="shared" si="1"/>
        <v>1.1847318528698436</v>
      </c>
      <c r="E57" s="153">
        <f t="shared" si="1"/>
        <v>0.50774222265850444</v>
      </c>
      <c r="F57" s="153">
        <f t="shared" si="1"/>
        <v>1.5232266679755133</v>
      </c>
      <c r="G57" s="153">
        <f t="shared" si="1"/>
        <v>2.0309688906340178</v>
      </c>
      <c r="I57" s="152"/>
      <c r="J57" s="152"/>
      <c r="K57" s="152"/>
      <c r="L57" s="152">
        <v>590851</v>
      </c>
      <c r="M57" s="152"/>
      <c r="N57" s="152"/>
    </row>
    <row r="58" spans="1:23" ht="15" thickBot="1" x14ac:dyDescent="0.25">
      <c r="A58" s="152"/>
      <c r="B58" s="130" t="s">
        <v>53</v>
      </c>
      <c r="C58" s="153">
        <f t="shared" si="1"/>
        <v>1.2543473588880125</v>
      </c>
      <c r="D58" s="153">
        <f t="shared" si="1"/>
        <v>1.1289126229992115</v>
      </c>
      <c r="E58" s="153">
        <f t="shared" si="1"/>
        <v>0.91985472985120931</v>
      </c>
      <c r="F58" s="153">
        <f t="shared" si="1"/>
        <v>1.379782094776814</v>
      </c>
      <c r="G58" s="153">
        <f t="shared" si="1"/>
        <v>1.4215936734064143</v>
      </c>
      <c r="I58" s="152"/>
      <c r="J58" s="152"/>
      <c r="K58" s="152"/>
      <c r="L58" s="152">
        <v>2391682</v>
      </c>
      <c r="M58" s="152"/>
      <c r="N58" s="152"/>
    </row>
    <row r="59" spans="1:23" ht="15" thickBot="1" x14ac:dyDescent="0.25">
      <c r="A59" s="152"/>
      <c r="B59" s="130" t="s">
        <v>47</v>
      </c>
      <c r="C59" s="153">
        <f t="shared" si="1"/>
        <v>0.99789349435216046</v>
      </c>
      <c r="D59" s="153">
        <f t="shared" si="1"/>
        <v>0.95037475652586711</v>
      </c>
      <c r="E59" s="153">
        <f t="shared" si="1"/>
        <v>0.90285601869957377</v>
      </c>
      <c r="F59" s="153">
        <f t="shared" si="1"/>
        <v>1.0454122321784538</v>
      </c>
      <c r="G59" s="153">
        <f t="shared" si="1"/>
        <v>1.0929309700047471</v>
      </c>
      <c r="I59" s="152"/>
      <c r="J59" s="152"/>
      <c r="K59" s="152"/>
      <c r="L59" s="152">
        <v>2104433</v>
      </c>
      <c r="M59" s="152"/>
      <c r="N59" s="152"/>
    </row>
    <row r="60" spans="1:23" ht="15" thickBot="1" x14ac:dyDescent="0.25">
      <c r="A60" s="152"/>
      <c r="B60" s="130" t="s">
        <v>26</v>
      </c>
      <c r="C60" s="153">
        <f t="shared" si="1"/>
        <v>0.72389325769564061</v>
      </c>
      <c r="D60" s="153">
        <f t="shared" si="1"/>
        <v>0.92358794947374845</v>
      </c>
      <c r="E60" s="153">
        <f t="shared" si="1"/>
        <v>0.49923672944526931</v>
      </c>
      <c r="F60" s="153">
        <f t="shared" si="1"/>
        <v>0.79877876711243101</v>
      </c>
      <c r="G60" s="153">
        <f t="shared" si="1"/>
        <v>0.67396958475111357</v>
      </c>
      <c r="I60" s="152"/>
      <c r="J60" s="152"/>
      <c r="K60" s="152"/>
      <c r="L60" s="152">
        <v>8012231</v>
      </c>
      <c r="M60" s="152"/>
      <c r="N60" s="152"/>
    </row>
    <row r="61" spans="1:23" ht="15" thickBot="1" x14ac:dyDescent="0.25">
      <c r="A61" s="152"/>
      <c r="B61" s="130" t="s">
        <v>204</v>
      </c>
      <c r="C61" s="153">
        <f t="shared" si="1"/>
        <v>1.0903721082814701</v>
      </c>
      <c r="D61" s="153">
        <f t="shared" si="1"/>
        <v>2.312340850321049</v>
      </c>
      <c r="E61" s="153">
        <f t="shared" si="1"/>
        <v>2.9891235382198924</v>
      </c>
      <c r="F61" s="153">
        <f t="shared" si="1"/>
        <v>2.7635293089202779</v>
      </c>
      <c r="G61" s="153">
        <f t="shared" si="1"/>
        <v>2.6695317133787717</v>
      </c>
      <c r="I61" s="152"/>
      <c r="J61" s="152"/>
      <c r="K61" s="152"/>
      <c r="L61" s="152">
        <v>5319285</v>
      </c>
      <c r="M61" s="152"/>
      <c r="N61" s="152"/>
    </row>
    <row r="62" spans="1:23" ht="15" thickBot="1" x14ac:dyDescent="0.25">
      <c r="A62" s="152"/>
      <c r="B62" s="130" t="s">
        <v>21</v>
      </c>
      <c r="C62" s="153">
        <f t="shared" ref="C62:G69" si="2">+C16/$L62*100000</f>
        <v>0.94815399158608138</v>
      </c>
      <c r="D62" s="153">
        <f t="shared" si="2"/>
        <v>1.232600189061906</v>
      </c>
      <c r="E62" s="153">
        <f t="shared" si="2"/>
        <v>0.75852319326886519</v>
      </c>
      <c r="F62" s="153">
        <f t="shared" si="2"/>
        <v>0.28444619747582445</v>
      </c>
      <c r="G62" s="153">
        <f t="shared" si="2"/>
        <v>0.85333859242747334</v>
      </c>
      <c r="I62" s="152"/>
      <c r="J62" s="152"/>
      <c r="K62" s="152"/>
      <c r="L62" s="152">
        <v>1054681</v>
      </c>
      <c r="M62" s="152"/>
      <c r="N62" s="152"/>
    </row>
    <row r="63" spans="1:23" ht="15" thickBot="1" x14ac:dyDescent="0.25">
      <c r="A63" s="152"/>
      <c r="B63" s="130" t="s">
        <v>10</v>
      </c>
      <c r="C63" s="153">
        <f t="shared" si="2"/>
        <v>0.55435793709367875</v>
      </c>
      <c r="D63" s="153">
        <f t="shared" si="2"/>
        <v>0.44348634967494294</v>
      </c>
      <c r="E63" s="153">
        <f t="shared" si="2"/>
        <v>0.25870037064371676</v>
      </c>
      <c r="F63" s="153">
        <f t="shared" si="2"/>
        <v>0.22174317483747147</v>
      </c>
      <c r="G63" s="153">
        <f t="shared" si="2"/>
        <v>0.29565756644996199</v>
      </c>
      <c r="I63" s="152"/>
      <c r="J63" s="152"/>
      <c r="K63" s="152"/>
      <c r="L63" s="152">
        <v>2705833</v>
      </c>
      <c r="M63" s="152"/>
      <c r="N63" s="152"/>
    </row>
    <row r="64" spans="1:23" ht="15" thickBot="1" x14ac:dyDescent="0.25">
      <c r="A64" s="152"/>
      <c r="B64" s="130" t="s">
        <v>142</v>
      </c>
      <c r="C64" s="153">
        <f t="shared" si="2"/>
        <v>4.0375114776607202</v>
      </c>
      <c r="D64" s="153">
        <f t="shared" si="2"/>
        <v>4.1801797277547381</v>
      </c>
      <c r="E64" s="153">
        <f t="shared" si="2"/>
        <v>3.737908152463282</v>
      </c>
      <c r="F64" s="153">
        <f t="shared" si="2"/>
        <v>6.2631361791274065</v>
      </c>
      <c r="G64" s="153">
        <f t="shared" si="2"/>
        <v>4.5653840030085879</v>
      </c>
      <c r="I64" s="152"/>
      <c r="J64" s="152"/>
      <c r="K64" s="152"/>
      <c r="L64" s="152">
        <v>7009268</v>
      </c>
      <c r="M64" s="152"/>
      <c r="N64" s="152"/>
    </row>
    <row r="65" spans="1:23" ht="15" thickBot="1" x14ac:dyDescent="0.25">
      <c r="A65" s="152"/>
      <c r="B65" s="130" t="s">
        <v>143</v>
      </c>
      <c r="C65" s="153">
        <f t="shared" si="2"/>
        <v>1.785154148060685</v>
      </c>
      <c r="D65" s="153">
        <f t="shared" si="2"/>
        <v>1.4026211163333955</v>
      </c>
      <c r="E65" s="153">
        <f t="shared" si="2"/>
        <v>1.8489096533485667</v>
      </c>
      <c r="F65" s="153">
        <f t="shared" si="2"/>
        <v>2.932753243242554</v>
      </c>
      <c r="G65" s="153">
        <f t="shared" si="2"/>
        <v>2.2314426850758564</v>
      </c>
      <c r="I65" s="152"/>
      <c r="J65" s="152"/>
      <c r="K65" s="152"/>
      <c r="L65" s="152">
        <v>1568492</v>
      </c>
      <c r="M65" s="152"/>
      <c r="N65" s="152"/>
    </row>
    <row r="66" spans="1:23" ht="15" thickBot="1" x14ac:dyDescent="0.25">
      <c r="A66" s="152"/>
      <c r="B66" s="130" t="s">
        <v>144</v>
      </c>
      <c r="C66" s="153">
        <f t="shared" si="2"/>
        <v>0.29484043972503177</v>
      </c>
      <c r="D66" s="153">
        <f t="shared" si="2"/>
        <v>0.14742021986251588</v>
      </c>
      <c r="E66" s="153">
        <f t="shared" si="2"/>
        <v>0.14742021986251588</v>
      </c>
      <c r="F66" s="153">
        <f t="shared" si="2"/>
        <v>0.29484043972503177</v>
      </c>
      <c r="G66" s="153">
        <f t="shared" si="2"/>
        <v>0.14742021986251588</v>
      </c>
      <c r="I66" s="152"/>
      <c r="J66" s="152"/>
      <c r="K66" s="152"/>
      <c r="L66" s="152">
        <v>678333</v>
      </c>
      <c r="M66" s="152"/>
      <c r="N66" s="152"/>
    </row>
    <row r="67" spans="1:23" ht="15" thickBot="1" x14ac:dyDescent="0.25">
      <c r="A67" s="152"/>
      <c r="B67" s="130" t="s">
        <v>49</v>
      </c>
      <c r="C67" s="153">
        <f t="shared" si="2"/>
        <v>1.0773520840478272</v>
      </c>
      <c r="D67" s="153">
        <f t="shared" si="2"/>
        <v>0.76312439286721101</v>
      </c>
      <c r="E67" s="153">
        <f t="shared" si="2"/>
        <v>0.67334505252989207</v>
      </c>
      <c r="F67" s="153">
        <f t="shared" si="2"/>
        <v>1.2569107647224651</v>
      </c>
      <c r="G67" s="153">
        <f t="shared" si="2"/>
        <v>1.7506971365777193</v>
      </c>
      <c r="I67" s="152"/>
      <c r="J67" s="152"/>
      <c r="K67" s="152"/>
      <c r="L67" s="152">
        <v>2227684</v>
      </c>
      <c r="M67" s="152"/>
      <c r="N67" s="152"/>
    </row>
    <row r="68" spans="1:23" ht="15" thickBot="1" x14ac:dyDescent="0.25">
      <c r="A68" s="152"/>
      <c r="B68" s="130" t="s">
        <v>11</v>
      </c>
      <c r="C68" s="153">
        <f t="shared" si="2"/>
        <v>0.30846679663401033</v>
      </c>
      <c r="D68" s="153">
        <f t="shared" si="2"/>
        <v>3.0846679663401031</v>
      </c>
      <c r="E68" s="153">
        <f t="shared" si="2"/>
        <v>1.2338671865360413</v>
      </c>
      <c r="F68" s="153">
        <f t="shared" si="2"/>
        <v>2.1592675764380722</v>
      </c>
      <c r="G68" s="153">
        <f t="shared" si="2"/>
        <v>1.2338671865360413</v>
      </c>
      <c r="I68" s="152"/>
      <c r="J68" s="152"/>
      <c r="K68" s="152"/>
      <c r="L68" s="152">
        <v>324184</v>
      </c>
      <c r="M68" s="152"/>
      <c r="N68" s="152"/>
    </row>
    <row r="69" spans="1:23" ht="15" thickBot="1" x14ac:dyDescent="0.25">
      <c r="A69" s="152"/>
      <c r="B69" s="128" t="s">
        <v>22</v>
      </c>
      <c r="C69" s="154">
        <f t="shared" si="2"/>
        <v>1.3739288162955363</v>
      </c>
      <c r="D69" s="154">
        <f t="shared" si="2"/>
        <v>1.7235813593647595</v>
      </c>
      <c r="E69" s="154">
        <f t="shared" si="2"/>
        <v>1.4767677995511901</v>
      </c>
      <c r="F69" s="154">
        <f t="shared" si="2"/>
        <v>2.1369940720524885</v>
      </c>
      <c r="G69" s="154">
        <f t="shared" si="2"/>
        <v>1.8511016986017705</v>
      </c>
      <c r="I69" s="152"/>
      <c r="J69" s="152"/>
      <c r="K69" s="152"/>
      <c r="L69" s="152">
        <v>48619695</v>
      </c>
      <c r="M69" s="152"/>
      <c r="N69" s="152"/>
    </row>
    <row r="70" spans="1:23" ht="13.5" thickBot="1" x14ac:dyDescent="0.25">
      <c r="A70" s="152"/>
      <c r="B70" s="152"/>
      <c r="C70" s="153"/>
      <c r="D70" s="153"/>
      <c r="E70" s="153"/>
      <c r="F70" s="153"/>
      <c r="G70" s="153"/>
      <c r="H70" s="152"/>
      <c r="I70" s="152"/>
      <c r="R70" s="152"/>
      <c r="S70" s="152"/>
      <c r="T70" s="152"/>
      <c r="U70" s="152"/>
      <c r="V70" s="152"/>
      <c r="W70" s="152"/>
    </row>
    <row r="71" spans="1:23" ht="13.5" thickBot="1" x14ac:dyDescent="0.25">
      <c r="A71" s="152"/>
      <c r="B71" s="152"/>
      <c r="C71" s="153"/>
      <c r="D71" s="153"/>
      <c r="E71" s="153"/>
      <c r="F71" s="153"/>
      <c r="G71" s="153"/>
      <c r="H71" s="152"/>
      <c r="I71" s="152"/>
      <c r="R71" s="152"/>
      <c r="S71" s="152"/>
      <c r="T71" s="152"/>
      <c r="U71" s="152"/>
      <c r="V71" s="152"/>
      <c r="W71" s="152"/>
    </row>
    <row r="72" spans="1:23" ht="13.5" thickBot="1" x14ac:dyDescent="0.25">
      <c r="A72" s="152"/>
      <c r="B72" s="152"/>
      <c r="C72" s="153"/>
      <c r="D72" s="153"/>
      <c r="E72" s="153"/>
      <c r="F72" s="153"/>
      <c r="G72" s="153"/>
      <c r="H72" s="152"/>
      <c r="I72" s="152"/>
      <c r="R72" s="152"/>
      <c r="S72" s="152"/>
      <c r="T72" s="152"/>
      <c r="U72" s="152"/>
      <c r="V72" s="152"/>
      <c r="W72" s="152"/>
    </row>
    <row r="73" spans="1:23" x14ac:dyDescent="0.2">
      <c r="A73" s="152"/>
      <c r="B73" s="152"/>
      <c r="C73" s="152"/>
      <c r="D73" s="152"/>
      <c r="E73" s="152"/>
      <c r="F73" s="152"/>
      <c r="G73" s="152"/>
      <c r="H73" s="152"/>
      <c r="I73" s="152"/>
      <c r="R73" s="152"/>
      <c r="S73" s="152"/>
      <c r="T73" s="152"/>
      <c r="U73" s="152"/>
      <c r="V73" s="152"/>
      <c r="W73" s="152"/>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575B-47BF-4E89-AE48-80904A24127F}">
  <dimension ref="B2:N45"/>
  <sheetViews>
    <sheetView zoomScaleNormal="100" workbookViewId="0"/>
  </sheetViews>
  <sheetFormatPr baseColWidth="10" defaultColWidth="11.42578125" defaultRowHeight="12.75" x14ac:dyDescent="0.2"/>
  <cols>
    <col min="1" max="1" width="8.7109375" style="126" customWidth="1"/>
    <col min="2" max="2" width="33.85546875" style="126" customWidth="1"/>
    <col min="3" max="18" width="12.28515625" style="126" customWidth="1"/>
    <col min="19" max="19" width="9.5703125" style="126" customWidth="1"/>
    <col min="20" max="20" width="14.42578125" style="126" customWidth="1"/>
    <col min="21" max="59" width="12.28515625" style="126" customWidth="1"/>
    <col min="60" max="16384" width="11.42578125" style="126"/>
  </cols>
  <sheetData>
    <row r="2" spans="2:14" ht="40.5" customHeight="1" x14ac:dyDescent="0.25">
      <c r="B2" s="144"/>
      <c r="C2" s="143"/>
      <c r="N2" s="89"/>
    </row>
    <row r="3" spans="2:14" s="140" customFormat="1" ht="28.5" customHeight="1" x14ac:dyDescent="0.2">
      <c r="B3" s="142"/>
      <c r="C3" s="141"/>
    </row>
    <row r="5" spans="2:14" ht="39" customHeight="1" x14ac:dyDescent="0.2">
      <c r="C5" s="137" t="s">
        <v>235</v>
      </c>
      <c r="D5" s="139" t="s">
        <v>239</v>
      </c>
      <c r="E5" s="139" t="s">
        <v>240</v>
      </c>
      <c r="F5" s="138" t="s">
        <v>241</v>
      </c>
      <c r="G5" s="137" t="s">
        <v>243</v>
      </c>
    </row>
    <row r="6" spans="2:14" ht="17.100000000000001" customHeight="1" thickBot="1" x14ac:dyDescent="0.25">
      <c r="B6" s="130" t="s">
        <v>50</v>
      </c>
      <c r="C6" s="135">
        <v>47</v>
      </c>
      <c r="D6" s="136">
        <v>75</v>
      </c>
      <c r="E6" s="136">
        <v>58</v>
      </c>
      <c r="F6" s="136">
        <v>106</v>
      </c>
      <c r="G6" s="135">
        <v>67</v>
      </c>
    </row>
    <row r="7" spans="2:14" ht="17.100000000000001" customHeight="1" thickBot="1" x14ac:dyDescent="0.25">
      <c r="B7" s="130" t="s">
        <v>51</v>
      </c>
      <c r="C7" s="135">
        <v>1</v>
      </c>
      <c r="D7" s="136">
        <v>5</v>
      </c>
      <c r="E7" s="136">
        <v>0</v>
      </c>
      <c r="F7" s="136">
        <v>1</v>
      </c>
      <c r="G7" s="135">
        <v>7</v>
      </c>
    </row>
    <row r="8" spans="2:14" ht="17.100000000000001" customHeight="1" thickBot="1" x14ac:dyDescent="0.25">
      <c r="B8" s="130" t="s">
        <v>141</v>
      </c>
      <c r="C8" s="135">
        <v>4</v>
      </c>
      <c r="D8" s="136">
        <v>16</v>
      </c>
      <c r="E8" s="136">
        <v>6</v>
      </c>
      <c r="F8" s="136">
        <v>13</v>
      </c>
      <c r="G8" s="135">
        <v>19</v>
      </c>
    </row>
    <row r="9" spans="2:14" ht="17.100000000000001" customHeight="1" thickBot="1" x14ac:dyDescent="0.25">
      <c r="B9" s="130" t="s">
        <v>45</v>
      </c>
      <c r="C9" s="135">
        <v>0</v>
      </c>
      <c r="D9" s="136">
        <v>0</v>
      </c>
      <c r="E9" s="136">
        <v>6</v>
      </c>
      <c r="F9" s="136">
        <v>4</v>
      </c>
      <c r="G9" s="135">
        <v>0</v>
      </c>
    </row>
    <row r="10" spans="2:14" ht="17.100000000000001" customHeight="1" thickBot="1" x14ac:dyDescent="0.25">
      <c r="B10" s="130" t="s">
        <v>8</v>
      </c>
      <c r="C10" s="135">
        <v>15</v>
      </c>
      <c r="D10" s="136">
        <v>22</v>
      </c>
      <c r="E10" s="136">
        <v>10</v>
      </c>
      <c r="F10" s="136">
        <v>26</v>
      </c>
      <c r="G10" s="135">
        <v>30</v>
      </c>
    </row>
    <row r="11" spans="2:14" ht="17.100000000000001" customHeight="1" thickBot="1" x14ac:dyDescent="0.25">
      <c r="B11" s="130" t="s">
        <v>9</v>
      </c>
      <c r="C11" s="135">
        <v>10</v>
      </c>
      <c r="D11" s="136">
        <v>6</v>
      </c>
      <c r="E11" s="136">
        <v>2</v>
      </c>
      <c r="F11" s="136">
        <v>9</v>
      </c>
      <c r="G11" s="135">
        <v>12</v>
      </c>
    </row>
    <row r="12" spans="2:14" ht="17.100000000000001" customHeight="1" thickBot="1" x14ac:dyDescent="0.25">
      <c r="B12" s="130" t="s">
        <v>52</v>
      </c>
      <c r="C12" s="135">
        <v>14</v>
      </c>
      <c r="D12" s="136">
        <v>21</v>
      </c>
      <c r="E12" s="136">
        <v>17</v>
      </c>
      <c r="F12" s="136">
        <v>19</v>
      </c>
      <c r="G12" s="135">
        <v>19</v>
      </c>
    </row>
    <row r="13" spans="2:14" ht="17.100000000000001" customHeight="1" thickBot="1" x14ac:dyDescent="0.25">
      <c r="B13" s="130" t="s">
        <v>47</v>
      </c>
      <c r="C13" s="135">
        <v>10</v>
      </c>
      <c r="D13" s="136">
        <v>3</v>
      </c>
      <c r="E13" s="136">
        <v>2</v>
      </c>
      <c r="F13" s="136">
        <v>1</v>
      </c>
      <c r="G13" s="135">
        <v>8</v>
      </c>
    </row>
    <row r="14" spans="2:14" ht="17.100000000000001" customHeight="1" thickBot="1" x14ac:dyDescent="0.25">
      <c r="B14" s="130" t="s">
        <v>26</v>
      </c>
      <c r="C14" s="135">
        <v>56</v>
      </c>
      <c r="D14" s="136">
        <v>55</v>
      </c>
      <c r="E14" s="136">
        <v>26</v>
      </c>
      <c r="F14" s="136">
        <v>44</v>
      </c>
      <c r="G14" s="135">
        <v>60</v>
      </c>
    </row>
    <row r="15" spans="2:14" ht="17.100000000000001" customHeight="1" thickBot="1" x14ac:dyDescent="0.25">
      <c r="B15" s="130" t="s">
        <v>46</v>
      </c>
      <c r="C15" s="135">
        <v>59</v>
      </c>
      <c r="D15" s="136">
        <v>69</v>
      </c>
      <c r="E15" s="136">
        <v>97</v>
      </c>
      <c r="F15" s="136">
        <v>120</v>
      </c>
      <c r="G15" s="135">
        <v>84</v>
      </c>
    </row>
    <row r="16" spans="2:14" ht="17.100000000000001" customHeight="1" thickBot="1" x14ac:dyDescent="0.25">
      <c r="B16" s="130" t="s">
        <v>21</v>
      </c>
      <c r="C16" s="135">
        <v>5</v>
      </c>
      <c r="D16" s="136">
        <v>5</v>
      </c>
      <c r="E16" s="136">
        <v>4</v>
      </c>
      <c r="F16" s="136">
        <v>3</v>
      </c>
      <c r="G16" s="135">
        <v>2</v>
      </c>
    </row>
    <row r="17" spans="2:7" ht="17.100000000000001" customHeight="1" thickBot="1" x14ac:dyDescent="0.25">
      <c r="B17" s="130" t="s">
        <v>10</v>
      </c>
      <c r="C17" s="135">
        <v>6</v>
      </c>
      <c r="D17" s="136">
        <v>4</v>
      </c>
      <c r="E17" s="136">
        <v>3</v>
      </c>
      <c r="F17" s="136">
        <v>2</v>
      </c>
      <c r="G17" s="135">
        <v>3</v>
      </c>
    </row>
    <row r="18" spans="2:7" ht="17.100000000000001" customHeight="1" thickBot="1" x14ac:dyDescent="0.25">
      <c r="B18" s="130" t="s">
        <v>142</v>
      </c>
      <c r="C18" s="135">
        <v>213</v>
      </c>
      <c r="D18" s="136">
        <v>262</v>
      </c>
      <c r="E18" s="136">
        <v>174</v>
      </c>
      <c r="F18" s="136">
        <v>314</v>
      </c>
      <c r="G18" s="135">
        <v>251</v>
      </c>
    </row>
    <row r="19" spans="2:7" ht="17.100000000000001" customHeight="1" thickBot="1" x14ac:dyDescent="0.25">
      <c r="B19" s="130" t="s">
        <v>143</v>
      </c>
      <c r="C19" s="135">
        <v>20</v>
      </c>
      <c r="D19" s="136">
        <v>14</v>
      </c>
      <c r="E19" s="136">
        <v>17</v>
      </c>
      <c r="F19" s="136">
        <v>26</v>
      </c>
      <c r="G19" s="135">
        <v>34</v>
      </c>
    </row>
    <row r="20" spans="2:7" ht="17.100000000000001" customHeight="1" thickBot="1" x14ac:dyDescent="0.25">
      <c r="B20" s="130" t="s">
        <v>144</v>
      </c>
      <c r="C20" s="135">
        <v>0</v>
      </c>
      <c r="D20" s="136">
        <v>0</v>
      </c>
      <c r="E20" s="136">
        <v>0</v>
      </c>
      <c r="F20" s="136">
        <v>1</v>
      </c>
      <c r="G20" s="135">
        <v>0</v>
      </c>
    </row>
    <row r="21" spans="2:7" ht="17.100000000000001" customHeight="1" thickBot="1" x14ac:dyDescent="0.25">
      <c r="B21" s="130" t="s">
        <v>49</v>
      </c>
      <c r="C21" s="135">
        <v>15</v>
      </c>
      <c r="D21" s="136">
        <v>12</v>
      </c>
      <c r="E21" s="136">
        <v>10</v>
      </c>
      <c r="F21" s="136">
        <v>23</v>
      </c>
      <c r="G21" s="135">
        <v>34</v>
      </c>
    </row>
    <row r="22" spans="2:7" ht="17.100000000000001" customHeight="1" thickBot="1" x14ac:dyDescent="0.25">
      <c r="B22" s="130" t="s">
        <v>11</v>
      </c>
      <c r="C22" s="135">
        <v>0</v>
      </c>
      <c r="D22" s="135">
        <v>6</v>
      </c>
      <c r="E22" s="135">
        <v>5</v>
      </c>
      <c r="F22" s="135">
        <v>3</v>
      </c>
      <c r="G22" s="126">
        <v>3</v>
      </c>
    </row>
    <row r="23" spans="2:7" ht="17.100000000000001" customHeight="1" thickBot="1" x14ac:dyDescent="0.25">
      <c r="B23" s="128" t="s">
        <v>22</v>
      </c>
      <c r="C23" s="134">
        <v>475</v>
      </c>
      <c r="D23" s="134">
        <v>575</v>
      </c>
      <c r="E23" s="134">
        <v>437</v>
      </c>
      <c r="F23" s="134">
        <v>715</v>
      </c>
      <c r="G23" s="134">
        <v>633</v>
      </c>
    </row>
    <row r="24" spans="2:7" ht="30" customHeight="1" x14ac:dyDescent="0.2">
      <c r="E24" s="133"/>
    </row>
    <row r="25" spans="2:7" ht="42" customHeight="1" x14ac:dyDescent="0.2">
      <c r="B25" s="132"/>
      <c r="C25" s="132"/>
    </row>
    <row r="27" spans="2:7" ht="39" customHeight="1" x14ac:dyDescent="0.2">
      <c r="C27" s="131" t="s">
        <v>244</v>
      </c>
    </row>
    <row r="28" spans="2:7" ht="17.100000000000001" customHeight="1" thickBot="1" x14ac:dyDescent="0.25">
      <c r="B28" s="130" t="s">
        <v>50</v>
      </c>
      <c r="C28" s="129">
        <f t="shared" ref="C28:C45" si="0">+IF(C6&gt;0,(G6-C6)/C6,"-")</f>
        <v>0.42553191489361702</v>
      </c>
    </row>
    <row r="29" spans="2:7" ht="17.100000000000001" customHeight="1" thickBot="1" x14ac:dyDescent="0.25">
      <c r="B29" s="130" t="s">
        <v>51</v>
      </c>
      <c r="C29" s="129">
        <f t="shared" si="0"/>
        <v>6</v>
      </c>
    </row>
    <row r="30" spans="2:7" ht="17.100000000000001" customHeight="1" thickBot="1" x14ac:dyDescent="0.25">
      <c r="B30" s="130" t="s">
        <v>141</v>
      </c>
      <c r="C30" s="129">
        <f t="shared" si="0"/>
        <v>3.75</v>
      </c>
    </row>
    <row r="31" spans="2:7" ht="17.100000000000001" customHeight="1" thickBot="1" x14ac:dyDescent="0.25">
      <c r="B31" s="130" t="s">
        <v>45</v>
      </c>
      <c r="C31" s="129" t="str">
        <f t="shared" si="0"/>
        <v>-</v>
      </c>
    </row>
    <row r="32" spans="2:7" ht="17.100000000000001" customHeight="1" thickBot="1" x14ac:dyDescent="0.25">
      <c r="B32" s="130" t="s">
        <v>8</v>
      </c>
      <c r="C32" s="129">
        <f t="shared" si="0"/>
        <v>1</v>
      </c>
    </row>
    <row r="33" spans="2:3" ht="17.100000000000001" customHeight="1" thickBot="1" x14ac:dyDescent="0.25">
      <c r="B33" s="130" t="s">
        <v>9</v>
      </c>
      <c r="C33" s="129">
        <f t="shared" si="0"/>
        <v>0.2</v>
      </c>
    </row>
    <row r="34" spans="2:3" ht="17.100000000000001" customHeight="1" thickBot="1" x14ac:dyDescent="0.25">
      <c r="B34" s="130" t="s">
        <v>52</v>
      </c>
      <c r="C34" s="129">
        <f t="shared" si="0"/>
        <v>0.35714285714285715</v>
      </c>
    </row>
    <row r="35" spans="2:3" ht="17.100000000000001" customHeight="1" thickBot="1" x14ac:dyDescent="0.25">
      <c r="B35" s="130" t="s">
        <v>47</v>
      </c>
      <c r="C35" s="129">
        <f t="shared" si="0"/>
        <v>-0.2</v>
      </c>
    </row>
    <row r="36" spans="2:3" ht="17.100000000000001" customHeight="1" thickBot="1" x14ac:dyDescent="0.25">
      <c r="B36" s="130" t="s">
        <v>26</v>
      </c>
      <c r="C36" s="129">
        <f t="shared" si="0"/>
        <v>7.1428571428571425E-2</v>
      </c>
    </row>
    <row r="37" spans="2:3" ht="17.100000000000001" customHeight="1" thickBot="1" x14ac:dyDescent="0.25">
      <c r="B37" s="130" t="s">
        <v>46</v>
      </c>
      <c r="C37" s="129">
        <f t="shared" si="0"/>
        <v>0.42372881355932202</v>
      </c>
    </row>
    <row r="38" spans="2:3" ht="17.100000000000001" customHeight="1" thickBot="1" x14ac:dyDescent="0.25">
      <c r="B38" s="130" t="s">
        <v>21</v>
      </c>
      <c r="C38" s="129">
        <f t="shared" si="0"/>
        <v>-0.6</v>
      </c>
    </row>
    <row r="39" spans="2:3" ht="17.100000000000001" customHeight="1" thickBot="1" x14ac:dyDescent="0.25">
      <c r="B39" s="130" t="s">
        <v>10</v>
      </c>
      <c r="C39" s="129">
        <f t="shared" si="0"/>
        <v>-0.5</v>
      </c>
    </row>
    <row r="40" spans="2:3" ht="17.100000000000001" customHeight="1" thickBot="1" x14ac:dyDescent="0.25">
      <c r="B40" s="130" t="s">
        <v>142</v>
      </c>
      <c r="C40" s="129">
        <f t="shared" si="0"/>
        <v>0.17840375586854459</v>
      </c>
    </row>
    <row r="41" spans="2:3" ht="17.100000000000001" customHeight="1" thickBot="1" x14ac:dyDescent="0.25">
      <c r="B41" s="130" t="s">
        <v>143</v>
      </c>
      <c r="C41" s="129">
        <f t="shared" si="0"/>
        <v>0.7</v>
      </c>
    </row>
    <row r="42" spans="2:3" ht="17.25" customHeight="1" thickBot="1" x14ac:dyDescent="0.25">
      <c r="B42" s="130" t="s">
        <v>144</v>
      </c>
      <c r="C42" s="129" t="str">
        <f t="shared" si="0"/>
        <v>-</v>
      </c>
    </row>
    <row r="43" spans="2:3" ht="17.100000000000001" customHeight="1" thickBot="1" x14ac:dyDescent="0.25">
      <c r="B43" s="130" t="s">
        <v>49</v>
      </c>
      <c r="C43" s="129">
        <f t="shared" si="0"/>
        <v>1.2666666666666666</v>
      </c>
    </row>
    <row r="44" spans="2:3" ht="17.100000000000001" customHeight="1" thickBot="1" x14ac:dyDescent="0.25">
      <c r="B44" s="130" t="s">
        <v>11</v>
      </c>
      <c r="C44" s="129" t="str">
        <f t="shared" si="0"/>
        <v>-</v>
      </c>
    </row>
    <row r="45" spans="2:3" ht="17.100000000000001" customHeight="1" thickBot="1" x14ac:dyDescent="0.25">
      <c r="B45" s="128" t="s">
        <v>22</v>
      </c>
      <c r="C45" s="127">
        <f t="shared" si="0"/>
        <v>0.33263157894736844</v>
      </c>
    </row>
  </sheetData>
  <pageMargins left="0.75" right="0.75" top="1" bottom="1" header="0" footer="0"/>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6881-D534-427D-A704-10D791843359}">
  <dimension ref="A1:AE45"/>
  <sheetViews>
    <sheetView zoomScale="106" zoomScaleNormal="106" workbookViewId="0"/>
  </sheetViews>
  <sheetFormatPr baseColWidth="10" defaultRowHeight="12.75" x14ac:dyDescent="0.2"/>
  <cols>
    <col min="1" max="1" width="8.7109375" style="145" customWidth="1"/>
    <col min="2" max="2" width="33.7109375" style="145" customWidth="1"/>
    <col min="3" max="20" width="12.28515625" style="145" customWidth="1"/>
    <col min="21" max="21" width="12.140625" style="145" customWidth="1"/>
    <col min="22" max="54" width="12.28515625" style="145" customWidth="1"/>
    <col min="55" max="16384" width="11.42578125" style="145"/>
  </cols>
  <sheetData>
    <row r="1" spans="1:3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40.5" customHeight="1" x14ac:dyDescent="0.25">
      <c r="A2" s="126"/>
      <c r="B2" s="144"/>
      <c r="C2" s="143"/>
      <c r="D2" s="143"/>
      <c r="E2" s="126"/>
      <c r="F2" s="126"/>
      <c r="G2" s="126"/>
      <c r="H2" s="126"/>
      <c r="I2" s="126"/>
      <c r="J2" s="126"/>
      <c r="K2" s="126"/>
      <c r="L2" s="126"/>
      <c r="M2" s="126"/>
      <c r="N2" s="126"/>
      <c r="O2" s="126"/>
      <c r="P2" s="126"/>
      <c r="Q2" s="89"/>
      <c r="R2" s="126"/>
      <c r="S2" s="126"/>
      <c r="T2" s="126"/>
      <c r="U2" s="126"/>
      <c r="V2" s="126"/>
      <c r="W2" s="126"/>
      <c r="X2" s="126"/>
      <c r="Y2" s="126"/>
      <c r="Z2" s="126"/>
      <c r="AA2" s="126"/>
      <c r="AB2" s="126"/>
      <c r="AC2" s="126"/>
      <c r="AD2" s="126"/>
      <c r="AE2" s="126"/>
    </row>
    <row r="3" spans="1:31" s="148" customFormat="1" ht="28.5" customHeight="1" x14ac:dyDescent="0.2">
      <c r="A3" s="140"/>
      <c r="B3" s="142"/>
      <c r="C3" s="141"/>
      <c r="D3" s="141"/>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row>
    <row r="4" spans="1:3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1" ht="39" customHeight="1" x14ac:dyDescent="0.2">
      <c r="A5" s="126"/>
      <c r="B5" s="126"/>
      <c r="C5" s="137" t="s">
        <v>235</v>
      </c>
      <c r="D5" s="137" t="s">
        <v>239</v>
      </c>
      <c r="E5" s="137" t="s">
        <v>240</v>
      </c>
      <c r="F5" s="138" t="s">
        <v>241</v>
      </c>
      <c r="G5" s="137" t="s">
        <v>243</v>
      </c>
      <c r="H5" s="126"/>
    </row>
    <row r="6" spans="1:31" ht="17.100000000000001" customHeight="1" thickBot="1" x14ac:dyDescent="0.25">
      <c r="A6" s="126"/>
      <c r="B6" s="130" t="s">
        <v>50</v>
      </c>
      <c r="C6" s="147">
        <v>3</v>
      </c>
      <c r="D6" s="135">
        <v>10</v>
      </c>
      <c r="E6" s="135">
        <v>3</v>
      </c>
      <c r="F6" s="147">
        <v>9</v>
      </c>
      <c r="G6" s="147">
        <v>4</v>
      </c>
      <c r="H6" s="126"/>
    </row>
    <row r="7" spans="1:31" ht="17.100000000000001" customHeight="1" thickBot="1" x14ac:dyDescent="0.25">
      <c r="A7" s="126"/>
      <c r="B7" s="130" t="s">
        <v>51</v>
      </c>
      <c r="C7" s="147">
        <v>0</v>
      </c>
      <c r="D7" s="135">
        <v>2</v>
      </c>
      <c r="E7" s="135">
        <v>0</v>
      </c>
      <c r="F7" s="147">
        <v>0</v>
      </c>
      <c r="G7" s="147">
        <v>2</v>
      </c>
      <c r="H7" s="126"/>
    </row>
    <row r="8" spans="1:31" ht="17.100000000000001" customHeight="1" thickBot="1" x14ac:dyDescent="0.25">
      <c r="A8" s="126"/>
      <c r="B8" s="130" t="s">
        <v>141</v>
      </c>
      <c r="C8" s="147">
        <v>1</v>
      </c>
      <c r="D8" s="135">
        <v>0</v>
      </c>
      <c r="E8" s="135">
        <v>0</v>
      </c>
      <c r="F8" s="147">
        <v>0</v>
      </c>
      <c r="G8" s="147">
        <v>3</v>
      </c>
      <c r="H8" s="126"/>
    </row>
    <row r="9" spans="1:31" ht="17.100000000000001" customHeight="1" thickBot="1" x14ac:dyDescent="0.25">
      <c r="A9" s="126"/>
      <c r="B9" s="130" t="s">
        <v>45</v>
      </c>
      <c r="C9" s="147">
        <v>0</v>
      </c>
      <c r="D9" s="135">
        <v>0</v>
      </c>
      <c r="E9" s="135">
        <v>1</v>
      </c>
      <c r="F9" s="147">
        <v>1</v>
      </c>
      <c r="G9" s="147">
        <v>0</v>
      </c>
      <c r="H9" s="126"/>
    </row>
    <row r="10" spans="1:31" ht="17.100000000000001" customHeight="1" thickBot="1" x14ac:dyDescent="0.25">
      <c r="A10" s="126"/>
      <c r="B10" s="130" t="s">
        <v>8</v>
      </c>
      <c r="C10" s="147">
        <v>1</v>
      </c>
      <c r="D10" s="135">
        <v>4</v>
      </c>
      <c r="E10" s="135">
        <v>1</v>
      </c>
      <c r="F10" s="147">
        <v>1</v>
      </c>
      <c r="G10" s="147">
        <v>5</v>
      </c>
      <c r="H10" s="126"/>
    </row>
    <row r="11" spans="1:31" ht="17.100000000000001" customHeight="1" thickBot="1" x14ac:dyDescent="0.25">
      <c r="A11" s="126"/>
      <c r="B11" s="130" t="s">
        <v>9</v>
      </c>
      <c r="C11" s="147">
        <v>0</v>
      </c>
      <c r="D11" s="135">
        <v>1</v>
      </c>
      <c r="E11" s="135">
        <v>0</v>
      </c>
      <c r="F11" s="147">
        <v>0</v>
      </c>
      <c r="G11" s="147">
        <v>0</v>
      </c>
      <c r="H11" s="126"/>
    </row>
    <row r="12" spans="1:31" ht="17.100000000000001" customHeight="1" thickBot="1" x14ac:dyDescent="0.25">
      <c r="A12" s="126"/>
      <c r="B12" s="130" t="s">
        <v>52</v>
      </c>
      <c r="C12" s="147">
        <v>2</v>
      </c>
      <c r="D12" s="135">
        <v>0</v>
      </c>
      <c r="E12" s="135">
        <v>5</v>
      </c>
      <c r="F12" s="147">
        <v>2</v>
      </c>
      <c r="G12" s="147">
        <v>11</v>
      </c>
      <c r="H12" s="126"/>
    </row>
    <row r="13" spans="1:31" ht="17.100000000000001" customHeight="1" thickBot="1" x14ac:dyDescent="0.25">
      <c r="A13" s="126"/>
      <c r="B13" s="130" t="s">
        <v>47</v>
      </c>
      <c r="C13" s="147">
        <v>3</v>
      </c>
      <c r="D13" s="135">
        <v>0</v>
      </c>
      <c r="E13" s="135">
        <v>0</v>
      </c>
      <c r="F13" s="147">
        <v>0</v>
      </c>
      <c r="G13" s="147">
        <v>1</v>
      </c>
      <c r="H13" s="126"/>
    </row>
    <row r="14" spans="1:31" ht="17.100000000000001" customHeight="1" thickBot="1" x14ac:dyDescent="0.25">
      <c r="A14" s="126"/>
      <c r="B14" s="130" t="s">
        <v>26</v>
      </c>
      <c r="C14" s="147">
        <v>6</v>
      </c>
      <c r="D14" s="135">
        <v>4</v>
      </c>
      <c r="E14" s="135">
        <v>6</v>
      </c>
      <c r="F14" s="147">
        <v>4</v>
      </c>
      <c r="G14" s="147">
        <v>2</v>
      </c>
      <c r="H14" s="126"/>
    </row>
    <row r="15" spans="1:31" ht="17.100000000000001" customHeight="1" thickBot="1" x14ac:dyDescent="0.25">
      <c r="A15" s="126"/>
      <c r="B15" s="130" t="s">
        <v>46</v>
      </c>
      <c r="C15" s="147">
        <v>2</v>
      </c>
      <c r="D15" s="135">
        <v>1</v>
      </c>
      <c r="E15" s="135">
        <v>2</v>
      </c>
      <c r="F15" s="147">
        <v>32</v>
      </c>
      <c r="G15" s="147">
        <v>1</v>
      </c>
      <c r="H15" s="126"/>
    </row>
    <row r="16" spans="1:31" ht="17.100000000000001" customHeight="1" thickBot="1" x14ac:dyDescent="0.25">
      <c r="A16" s="126"/>
      <c r="B16" s="130" t="s">
        <v>21</v>
      </c>
      <c r="C16" s="147">
        <v>2</v>
      </c>
      <c r="D16" s="135">
        <v>1</v>
      </c>
      <c r="E16" s="135">
        <v>1</v>
      </c>
      <c r="F16" s="147">
        <v>0</v>
      </c>
      <c r="G16" s="147">
        <v>0</v>
      </c>
      <c r="H16" s="126"/>
    </row>
    <row r="17" spans="1:31" ht="17.100000000000001" customHeight="1" thickBot="1" x14ac:dyDescent="0.25">
      <c r="A17" s="126"/>
      <c r="B17" s="130" t="s">
        <v>10</v>
      </c>
      <c r="C17" s="147">
        <v>2</v>
      </c>
      <c r="D17" s="135">
        <v>1</v>
      </c>
      <c r="E17" s="135">
        <v>0</v>
      </c>
      <c r="F17" s="147">
        <v>0</v>
      </c>
      <c r="G17" s="147">
        <v>1</v>
      </c>
      <c r="H17" s="126"/>
    </row>
    <row r="18" spans="1:31" ht="17.100000000000001" customHeight="1" thickBot="1" x14ac:dyDescent="0.25">
      <c r="A18" s="126"/>
      <c r="B18" s="130" t="s">
        <v>142</v>
      </c>
      <c r="C18" s="147">
        <v>30</v>
      </c>
      <c r="D18" s="135">
        <v>34</v>
      </c>
      <c r="E18" s="135">
        <v>22</v>
      </c>
      <c r="F18" s="147">
        <v>27</v>
      </c>
      <c r="G18" s="147">
        <v>35</v>
      </c>
      <c r="H18" s="126"/>
    </row>
    <row r="19" spans="1:31" ht="17.100000000000001" customHeight="1" thickBot="1" x14ac:dyDescent="0.25">
      <c r="A19" s="126"/>
      <c r="B19" s="130" t="s">
        <v>143</v>
      </c>
      <c r="C19" s="147">
        <v>0</v>
      </c>
      <c r="D19" s="135">
        <v>0</v>
      </c>
      <c r="E19" s="135">
        <v>1</v>
      </c>
      <c r="F19" s="147">
        <v>1</v>
      </c>
      <c r="G19" s="147">
        <v>2</v>
      </c>
      <c r="H19" s="126"/>
    </row>
    <row r="20" spans="1:31" ht="17.100000000000001" customHeight="1" thickBot="1" x14ac:dyDescent="0.25">
      <c r="A20" s="126"/>
      <c r="B20" s="130" t="s">
        <v>144</v>
      </c>
      <c r="C20" s="147">
        <v>0</v>
      </c>
      <c r="D20" s="135">
        <v>0</v>
      </c>
      <c r="E20" s="135">
        <v>0</v>
      </c>
      <c r="F20" s="147">
        <v>0</v>
      </c>
      <c r="G20" s="147">
        <v>0</v>
      </c>
      <c r="H20" s="126"/>
    </row>
    <row r="21" spans="1:31" ht="17.100000000000001" customHeight="1" thickBot="1" x14ac:dyDescent="0.25">
      <c r="A21" s="126"/>
      <c r="B21" s="130" t="s">
        <v>49</v>
      </c>
      <c r="C21" s="147">
        <v>0</v>
      </c>
      <c r="D21" s="135">
        <v>0</v>
      </c>
      <c r="E21" s="135">
        <v>0</v>
      </c>
      <c r="F21" s="147">
        <v>0</v>
      </c>
      <c r="G21" s="147">
        <v>1</v>
      </c>
      <c r="H21" s="126"/>
    </row>
    <row r="22" spans="1:31" ht="17.100000000000001" customHeight="1" thickBot="1" x14ac:dyDescent="0.25">
      <c r="A22" s="126"/>
      <c r="B22" s="130" t="s">
        <v>11</v>
      </c>
      <c r="C22" s="147">
        <v>0</v>
      </c>
      <c r="D22" s="135">
        <v>1</v>
      </c>
      <c r="E22" s="135">
        <v>0</v>
      </c>
      <c r="F22" s="147">
        <v>0</v>
      </c>
      <c r="G22" s="147">
        <v>1</v>
      </c>
      <c r="H22" s="126"/>
    </row>
    <row r="23" spans="1:31" ht="17.100000000000001" customHeight="1" thickBot="1" x14ac:dyDescent="0.25">
      <c r="A23" s="126"/>
      <c r="B23" s="128" t="s">
        <v>22</v>
      </c>
      <c r="C23" s="134">
        <v>52</v>
      </c>
      <c r="D23" s="134">
        <v>59</v>
      </c>
      <c r="E23" s="134">
        <v>42</v>
      </c>
      <c r="F23" s="134">
        <v>77</v>
      </c>
      <c r="G23" s="134">
        <v>69</v>
      </c>
      <c r="H23" s="126"/>
    </row>
    <row r="24" spans="1:31" ht="28.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row>
    <row r="25" spans="1:31" ht="33" customHeight="1" x14ac:dyDescent="0.2">
      <c r="A25" s="126"/>
      <c r="B25" s="185"/>
      <c r="C25" s="185"/>
      <c r="D25" s="185"/>
      <c r="E25" s="185"/>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row>
    <row r="26" spans="1:3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1:31" ht="39" customHeight="1" x14ac:dyDescent="0.2">
      <c r="A27" s="126"/>
      <c r="B27" s="126"/>
      <c r="C27" s="131" t="s">
        <v>244</v>
      </c>
      <c r="D27" s="126"/>
      <c r="E27" s="126"/>
      <c r="F27" s="126"/>
    </row>
    <row r="28" spans="1:31" ht="17.100000000000001" customHeight="1" thickBot="1" x14ac:dyDescent="0.25">
      <c r="A28" s="126"/>
      <c r="B28" s="130" t="s">
        <v>50</v>
      </c>
      <c r="C28" s="129">
        <f t="shared" ref="C28:C45" si="0">+IF(C6&gt;0,(G6-C6)/C6,"-")</f>
        <v>0.33333333333333331</v>
      </c>
      <c r="D28" s="126"/>
      <c r="E28" s="126"/>
      <c r="F28" s="126"/>
    </row>
    <row r="29" spans="1:31" ht="17.100000000000001" customHeight="1" thickBot="1" x14ac:dyDescent="0.25">
      <c r="A29" s="126"/>
      <c r="B29" s="130" t="s">
        <v>51</v>
      </c>
      <c r="C29" s="129" t="str">
        <f t="shared" si="0"/>
        <v>-</v>
      </c>
      <c r="D29" s="126"/>
      <c r="E29" s="126"/>
      <c r="F29" s="126"/>
    </row>
    <row r="30" spans="1:31" ht="17.100000000000001" customHeight="1" thickBot="1" x14ac:dyDescent="0.25">
      <c r="A30" s="126"/>
      <c r="B30" s="130" t="s">
        <v>141</v>
      </c>
      <c r="C30" s="129">
        <f t="shared" si="0"/>
        <v>2</v>
      </c>
      <c r="D30" s="126"/>
      <c r="E30" s="126"/>
      <c r="F30" s="126"/>
    </row>
    <row r="31" spans="1:31" ht="17.100000000000001" customHeight="1" thickBot="1" x14ac:dyDescent="0.25">
      <c r="A31" s="126"/>
      <c r="B31" s="130" t="s">
        <v>45</v>
      </c>
      <c r="C31" s="129" t="str">
        <f t="shared" si="0"/>
        <v>-</v>
      </c>
      <c r="D31" s="126"/>
      <c r="E31" s="126"/>
      <c r="F31" s="126"/>
    </row>
    <row r="32" spans="1:31" ht="17.100000000000001" customHeight="1" thickBot="1" x14ac:dyDescent="0.25">
      <c r="A32" s="126"/>
      <c r="B32" s="130" t="s">
        <v>8</v>
      </c>
      <c r="C32" s="129">
        <f t="shared" si="0"/>
        <v>4</v>
      </c>
      <c r="D32" s="126"/>
      <c r="E32" s="126"/>
      <c r="F32" s="126"/>
    </row>
    <row r="33" spans="1:6" ht="17.100000000000001" customHeight="1" thickBot="1" x14ac:dyDescent="0.25">
      <c r="A33" s="126"/>
      <c r="B33" s="130" t="s">
        <v>9</v>
      </c>
      <c r="C33" s="129" t="str">
        <f t="shared" si="0"/>
        <v>-</v>
      </c>
      <c r="D33" s="126"/>
      <c r="E33" s="126"/>
      <c r="F33" s="126"/>
    </row>
    <row r="34" spans="1:6" ht="17.100000000000001" customHeight="1" thickBot="1" x14ac:dyDescent="0.25">
      <c r="A34" s="126"/>
      <c r="B34" s="130" t="s">
        <v>52</v>
      </c>
      <c r="C34" s="129">
        <f t="shared" si="0"/>
        <v>4.5</v>
      </c>
      <c r="D34" s="126"/>
      <c r="E34" s="126"/>
      <c r="F34" s="126"/>
    </row>
    <row r="35" spans="1:6" ht="17.100000000000001" customHeight="1" thickBot="1" x14ac:dyDescent="0.25">
      <c r="A35" s="126"/>
      <c r="B35" s="130" t="s">
        <v>47</v>
      </c>
      <c r="C35" s="129">
        <f t="shared" si="0"/>
        <v>-0.66666666666666663</v>
      </c>
      <c r="D35" s="126"/>
      <c r="E35" s="126"/>
      <c r="F35" s="126"/>
    </row>
    <row r="36" spans="1:6" ht="17.100000000000001" customHeight="1" thickBot="1" x14ac:dyDescent="0.25">
      <c r="A36" s="126"/>
      <c r="B36" s="130" t="s">
        <v>26</v>
      </c>
      <c r="C36" s="129">
        <f t="shared" si="0"/>
        <v>-0.66666666666666663</v>
      </c>
      <c r="D36" s="126"/>
      <c r="E36" s="126"/>
      <c r="F36" s="126"/>
    </row>
    <row r="37" spans="1:6" ht="17.100000000000001" customHeight="1" thickBot="1" x14ac:dyDescent="0.25">
      <c r="A37" s="126"/>
      <c r="B37" s="130" t="s">
        <v>46</v>
      </c>
      <c r="C37" s="129">
        <f t="shared" si="0"/>
        <v>-0.5</v>
      </c>
      <c r="D37" s="126"/>
      <c r="E37" s="126"/>
      <c r="F37" s="126"/>
    </row>
    <row r="38" spans="1:6" ht="17.100000000000001" customHeight="1" thickBot="1" x14ac:dyDescent="0.25">
      <c r="A38" s="126"/>
      <c r="B38" s="130" t="s">
        <v>21</v>
      </c>
      <c r="C38" s="129">
        <f t="shared" si="0"/>
        <v>-1</v>
      </c>
      <c r="D38" s="126"/>
      <c r="E38" s="126"/>
      <c r="F38" s="126"/>
    </row>
    <row r="39" spans="1:6" ht="17.100000000000001" customHeight="1" thickBot="1" x14ac:dyDescent="0.25">
      <c r="A39" s="126"/>
      <c r="B39" s="130" t="s">
        <v>10</v>
      </c>
      <c r="C39" s="129">
        <f t="shared" si="0"/>
        <v>-0.5</v>
      </c>
      <c r="D39" s="126"/>
      <c r="E39" s="126"/>
      <c r="F39" s="126"/>
    </row>
    <row r="40" spans="1:6" ht="17.100000000000001" customHeight="1" thickBot="1" x14ac:dyDescent="0.25">
      <c r="A40" s="126"/>
      <c r="B40" s="130" t="s">
        <v>142</v>
      </c>
      <c r="C40" s="129">
        <f t="shared" si="0"/>
        <v>0.16666666666666666</v>
      </c>
      <c r="D40" s="126"/>
      <c r="E40" s="126"/>
      <c r="F40" s="126"/>
    </row>
    <row r="41" spans="1:6" ht="17.100000000000001" customHeight="1" thickBot="1" x14ac:dyDescent="0.25">
      <c r="A41" s="126"/>
      <c r="B41" s="130" t="s">
        <v>143</v>
      </c>
      <c r="C41" s="129" t="str">
        <f t="shared" si="0"/>
        <v>-</v>
      </c>
      <c r="D41" s="126"/>
      <c r="E41" s="126"/>
      <c r="F41" s="126"/>
    </row>
    <row r="42" spans="1:6" ht="17.100000000000001" customHeight="1" thickBot="1" x14ac:dyDescent="0.25">
      <c r="A42" s="126"/>
      <c r="B42" s="130" t="s">
        <v>144</v>
      </c>
      <c r="C42" s="129" t="str">
        <f t="shared" si="0"/>
        <v>-</v>
      </c>
      <c r="D42" s="126"/>
      <c r="E42" s="126"/>
      <c r="F42" s="126"/>
    </row>
    <row r="43" spans="1:6" ht="17.100000000000001" customHeight="1" thickBot="1" x14ac:dyDescent="0.25">
      <c r="A43" s="126"/>
      <c r="B43" s="130" t="s">
        <v>49</v>
      </c>
      <c r="C43" s="129" t="str">
        <f t="shared" si="0"/>
        <v>-</v>
      </c>
      <c r="D43" s="126"/>
      <c r="E43" s="126"/>
      <c r="F43" s="126"/>
    </row>
    <row r="44" spans="1:6" ht="17.100000000000001" customHeight="1" thickBot="1" x14ac:dyDescent="0.25">
      <c r="A44" s="126"/>
      <c r="B44" s="130" t="s">
        <v>11</v>
      </c>
      <c r="C44" s="146" t="str">
        <f t="shared" si="0"/>
        <v>-</v>
      </c>
      <c r="D44" s="126"/>
      <c r="E44" s="126"/>
      <c r="F44" s="126"/>
    </row>
    <row r="45" spans="1:6" ht="17.100000000000001" customHeight="1" thickBot="1" x14ac:dyDescent="0.25">
      <c r="A45" s="126"/>
      <c r="B45" s="128" t="s">
        <v>22</v>
      </c>
      <c r="C45" s="127">
        <f t="shared" si="0"/>
        <v>0.32692307692307693</v>
      </c>
      <c r="D45" s="126"/>
      <c r="E45" s="126"/>
      <c r="F45" s="126"/>
    </row>
  </sheetData>
  <mergeCells count="1">
    <mergeCell ref="B25:E25"/>
  </mergeCells>
  <pageMargins left="0.75" right="0.75" top="1" bottom="1" header="0" footer="0"/>
  <pageSetup paperSize="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1F25-95F8-4DBC-A8D5-5A51BBBBF8E2}">
  <dimension ref="A1:AE45"/>
  <sheetViews>
    <sheetView zoomScaleNormal="100" workbookViewId="0"/>
  </sheetViews>
  <sheetFormatPr baseColWidth="10" defaultRowHeight="12.75" x14ac:dyDescent="0.2"/>
  <cols>
    <col min="1" max="1" width="8.7109375" style="145" customWidth="1"/>
    <col min="2" max="2" width="33.7109375" style="145" customWidth="1"/>
    <col min="3" max="20" width="12.28515625" style="145" customWidth="1"/>
    <col min="21" max="21" width="12.140625" style="145" customWidth="1"/>
    <col min="22" max="54" width="12.28515625" style="145" customWidth="1"/>
    <col min="55" max="16384" width="11.42578125" style="145"/>
  </cols>
  <sheetData>
    <row r="1" spans="1:3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40.5" customHeight="1" x14ac:dyDescent="0.25">
      <c r="A2" s="126"/>
      <c r="B2" s="144"/>
      <c r="C2" s="143"/>
      <c r="D2" s="143"/>
      <c r="E2" s="126"/>
      <c r="F2" s="126"/>
      <c r="G2" s="126"/>
      <c r="H2" s="126"/>
      <c r="I2" s="126"/>
      <c r="J2" s="126"/>
      <c r="K2" s="126"/>
      <c r="L2" s="126"/>
      <c r="M2" s="126"/>
      <c r="N2" s="126"/>
      <c r="O2" s="126"/>
      <c r="P2" s="126"/>
      <c r="Q2" s="89"/>
      <c r="R2" s="126"/>
      <c r="S2" s="126"/>
      <c r="T2" s="126"/>
      <c r="U2" s="126"/>
      <c r="V2" s="126"/>
      <c r="W2" s="126"/>
      <c r="X2" s="126"/>
      <c r="Y2" s="126"/>
      <c r="Z2" s="126"/>
      <c r="AA2" s="126"/>
      <c r="AB2" s="126"/>
      <c r="AC2" s="126"/>
      <c r="AD2" s="126"/>
      <c r="AE2" s="126"/>
    </row>
    <row r="3" spans="1:31" s="148" customFormat="1" ht="28.5" customHeight="1" x14ac:dyDescent="0.2">
      <c r="A3" s="140"/>
      <c r="B3" s="142"/>
      <c r="C3" s="141"/>
      <c r="D3" s="141"/>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row>
    <row r="4" spans="1:3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row>
    <row r="5" spans="1:31" ht="39" customHeight="1" x14ac:dyDescent="0.2">
      <c r="A5" s="126"/>
      <c r="B5" s="126"/>
      <c r="C5" s="137" t="s">
        <v>235</v>
      </c>
      <c r="D5" s="137" t="s">
        <v>239</v>
      </c>
      <c r="E5" s="137" t="s">
        <v>240</v>
      </c>
      <c r="F5" s="138" t="s">
        <v>241</v>
      </c>
      <c r="G5" s="137" t="s">
        <v>243</v>
      </c>
      <c r="H5" s="126"/>
    </row>
    <row r="6" spans="1:31" ht="17.100000000000001" customHeight="1" thickBot="1" x14ac:dyDescent="0.25">
      <c r="A6" s="126"/>
      <c r="B6" s="130" t="s">
        <v>50</v>
      </c>
      <c r="C6" s="147">
        <v>44</v>
      </c>
      <c r="D6" s="135">
        <v>68</v>
      </c>
      <c r="E6" s="135">
        <v>56</v>
      </c>
      <c r="F6" s="147">
        <v>97</v>
      </c>
      <c r="G6" s="147">
        <v>67</v>
      </c>
      <c r="H6" s="126"/>
    </row>
    <row r="7" spans="1:31" ht="17.100000000000001" customHeight="1" thickBot="1" x14ac:dyDescent="0.25">
      <c r="A7" s="126"/>
      <c r="B7" s="130" t="s">
        <v>51</v>
      </c>
      <c r="C7" s="147">
        <v>1</v>
      </c>
      <c r="D7" s="135">
        <v>4</v>
      </c>
      <c r="E7" s="135">
        <v>0</v>
      </c>
      <c r="F7" s="147">
        <v>2</v>
      </c>
      <c r="G7" s="147">
        <v>5</v>
      </c>
      <c r="H7" s="126"/>
    </row>
    <row r="8" spans="1:31" ht="17.100000000000001" customHeight="1" thickBot="1" x14ac:dyDescent="0.25">
      <c r="A8" s="126"/>
      <c r="B8" s="130" t="s">
        <v>141</v>
      </c>
      <c r="C8" s="147">
        <v>3</v>
      </c>
      <c r="D8" s="135">
        <v>16</v>
      </c>
      <c r="E8" s="135">
        <v>6</v>
      </c>
      <c r="F8" s="147">
        <v>13</v>
      </c>
      <c r="G8" s="147">
        <v>16</v>
      </c>
      <c r="H8" s="126"/>
    </row>
    <row r="9" spans="1:31" ht="17.100000000000001" customHeight="1" thickBot="1" x14ac:dyDescent="0.25">
      <c r="A9" s="126"/>
      <c r="B9" s="130" t="s">
        <v>45</v>
      </c>
      <c r="C9" s="147">
        <v>0</v>
      </c>
      <c r="D9" s="135">
        <v>0</v>
      </c>
      <c r="E9" s="135">
        <v>5</v>
      </c>
      <c r="F9" s="147">
        <v>3</v>
      </c>
      <c r="G9" s="147">
        <v>0</v>
      </c>
      <c r="H9" s="126"/>
    </row>
    <row r="10" spans="1:31" ht="17.100000000000001" customHeight="1" thickBot="1" x14ac:dyDescent="0.25">
      <c r="A10" s="126"/>
      <c r="B10" s="130" t="s">
        <v>8</v>
      </c>
      <c r="C10" s="147">
        <v>15</v>
      </c>
      <c r="D10" s="135">
        <v>18</v>
      </c>
      <c r="E10" s="135">
        <v>10</v>
      </c>
      <c r="F10" s="147">
        <v>25</v>
      </c>
      <c r="G10" s="147">
        <v>25</v>
      </c>
      <c r="H10" s="126"/>
    </row>
    <row r="11" spans="1:31" ht="17.100000000000001" customHeight="1" thickBot="1" x14ac:dyDescent="0.25">
      <c r="A11" s="126"/>
      <c r="B11" s="130" t="s">
        <v>9</v>
      </c>
      <c r="C11" s="147">
        <v>10</v>
      </c>
      <c r="D11" s="135">
        <v>5</v>
      </c>
      <c r="E11" s="135">
        <v>2</v>
      </c>
      <c r="F11" s="147">
        <v>9</v>
      </c>
      <c r="G11" s="147">
        <v>12</v>
      </c>
      <c r="H11" s="126"/>
    </row>
    <row r="12" spans="1:31" ht="17.100000000000001" customHeight="1" thickBot="1" x14ac:dyDescent="0.25">
      <c r="A12" s="126"/>
      <c r="B12" s="130" t="s">
        <v>52</v>
      </c>
      <c r="C12" s="147">
        <v>12</v>
      </c>
      <c r="D12" s="135">
        <v>21</v>
      </c>
      <c r="E12" s="135">
        <v>13</v>
      </c>
      <c r="F12" s="147">
        <v>18</v>
      </c>
      <c r="G12" s="147">
        <v>9</v>
      </c>
      <c r="H12" s="126"/>
    </row>
    <row r="13" spans="1:31" ht="17.100000000000001" customHeight="1" thickBot="1" x14ac:dyDescent="0.25">
      <c r="A13" s="126"/>
      <c r="B13" s="130" t="s">
        <v>47</v>
      </c>
      <c r="C13" s="147">
        <v>7</v>
      </c>
      <c r="D13" s="135">
        <v>3</v>
      </c>
      <c r="E13" s="135">
        <v>2</v>
      </c>
      <c r="F13" s="147">
        <v>1</v>
      </c>
      <c r="G13" s="147">
        <v>7</v>
      </c>
      <c r="H13" s="126"/>
    </row>
    <row r="14" spans="1:31" ht="17.100000000000001" customHeight="1" thickBot="1" x14ac:dyDescent="0.25">
      <c r="A14" s="126"/>
      <c r="B14" s="130" t="s">
        <v>26</v>
      </c>
      <c r="C14" s="147">
        <v>56</v>
      </c>
      <c r="D14" s="135">
        <v>54</v>
      </c>
      <c r="E14" s="135">
        <v>21</v>
      </c>
      <c r="F14" s="147">
        <v>42</v>
      </c>
      <c r="G14" s="147">
        <v>59</v>
      </c>
      <c r="H14" s="126"/>
    </row>
    <row r="15" spans="1:31" ht="17.100000000000001" customHeight="1" thickBot="1" x14ac:dyDescent="0.25">
      <c r="A15" s="126"/>
      <c r="B15" s="130" t="s">
        <v>46</v>
      </c>
      <c r="C15" s="147">
        <v>57</v>
      </c>
      <c r="D15" s="135">
        <v>69</v>
      </c>
      <c r="E15" s="135">
        <v>98</v>
      </c>
      <c r="F15" s="147">
        <v>88</v>
      </c>
      <c r="G15" s="147">
        <v>83</v>
      </c>
      <c r="H15" s="126"/>
    </row>
    <row r="16" spans="1:31" ht="17.100000000000001" customHeight="1" thickBot="1" x14ac:dyDescent="0.25">
      <c r="A16" s="126"/>
      <c r="B16" s="130" t="s">
        <v>21</v>
      </c>
      <c r="C16" s="147">
        <v>3</v>
      </c>
      <c r="D16" s="135">
        <v>4</v>
      </c>
      <c r="E16" s="135">
        <v>3</v>
      </c>
      <c r="F16" s="147">
        <v>3</v>
      </c>
      <c r="G16" s="147">
        <v>2</v>
      </c>
      <c r="H16" s="126"/>
    </row>
    <row r="17" spans="1:31" ht="17.100000000000001" customHeight="1" thickBot="1" x14ac:dyDescent="0.25">
      <c r="A17" s="126"/>
      <c r="B17" s="130" t="s">
        <v>10</v>
      </c>
      <c r="C17" s="147">
        <v>4</v>
      </c>
      <c r="D17" s="135">
        <v>3</v>
      </c>
      <c r="E17" s="135">
        <v>3</v>
      </c>
      <c r="F17" s="147">
        <v>2</v>
      </c>
      <c r="G17" s="147">
        <v>5</v>
      </c>
      <c r="H17" s="126"/>
    </row>
    <row r="18" spans="1:31" ht="17.100000000000001" customHeight="1" thickBot="1" x14ac:dyDescent="0.25">
      <c r="A18" s="126"/>
      <c r="B18" s="130" t="s">
        <v>142</v>
      </c>
      <c r="C18" s="147">
        <v>196</v>
      </c>
      <c r="D18" s="135">
        <v>232</v>
      </c>
      <c r="E18" s="135">
        <v>152</v>
      </c>
      <c r="F18" s="147">
        <v>291</v>
      </c>
      <c r="G18" s="147">
        <v>217</v>
      </c>
      <c r="H18" s="126"/>
    </row>
    <row r="19" spans="1:31" ht="17.100000000000001" customHeight="1" thickBot="1" x14ac:dyDescent="0.25">
      <c r="A19" s="126"/>
      <c r="B19" s="130" t="s">
        <v>143</v>
      </c>
      <c r="C19" s="147">
        <v>20</v>
      </c>
      <c r="D19" s="135">
        <v>16</v>
      </c>
      <c r="E19" s="135">
        <v>16</v>
      </c>
      <c r="F19" s="147">
        <v>29</v>
      </c>
      <c r="G19" s="147">
        <v>33</v>
      </c>
      <c r="H19" s="126"/>
    </row>
    <row r="20" spans="1:31" ht="17.100000000000001" customHeight="1" thickBot="1" x14ac:dyDescent="0.25">
      <c r="A20" s="126"/>
      <c r="B20" s="130" t="s">
        <v>144</v>
      </c>
      <c r="C20" s="147">
        <v>0</v>
      </c>
      <c r="D20" s="135">
        <v>0</v>
      </c>
      <c r="E20" s="135">
        <v>0</v>
      </c>
      <c r="F20" s="147">
        <v>1</v>
      </c>
      <c r="G20" s="147">
        <v>0</v>
      </c>
      <c r="H20" s="126"/>
    </row>
    <row r="21" spans="1:31" ht="17.100000000000001" customHeight="1" thickBot="1" x14ac:dyDescent="0.25">
      <c r="A21" s="126"/>
      <c r="B21" s="130" t="s">
        <v>49</v>
      </c>
      <c r="C21" s="147">
        <v>15</v>
      </c>
      <c r="D21" s="135">
        <v>13</v>
      </c>
      <c r="E21" s="135">
        <v>10</v>
      </c>
      <c r="F21" s="147">
        <v>23</v>
      </c>
      <c r="G21" s="147">
        <v>33</v>
      </c>
      <c r="H21" s="126"/>
    </row>
    <row r="22" spans="1:31" ht="17.100000000000001" customHeight="1" thickBot="1" x14ac:dyDescent="0.25">
      <c r="A22" s="126"/>
      <c r="B22" s="130" t="s">
        <v>11</v>
      </c>
      <c r="C22" s="147">
        <v>0</v>
      </c>
      <c r="D22" s="135">
        <v>5</v>
      </c>
      <c r="E22" s="135">
        <v>5</v>
      </c>
      <c r="F22" s="147">
        <v>3</v>
      </c>
      <c r="G22" s="147">
        <v>2</v>
      </c>
      <c r="H22" s="126"/>
    </row>
    <row r="23" spans="1:31" ht="17.100000000000001" customHeight="1" thickBot="1" x14ac:dyDescent="0.25">
      <c r="A23" s="126"/>
      <c r="B23" s="128" t="s">
        <v>22</v>
      </c>
      <c r="C23" s="134">
        <v>443</v>
      </c>
      <c r="D23" s="134">
        <v>531</v>
      </c>
      <c r="E23" s="134">
        <v>402</v>
      </c>
      <c r="F23" s="134">
        <v>650</v>
      </c>
      <c r="G23" s="134">
        <v>575</v>
      </c>
      <c r="H23" s="126"/>
    </row>
    <row r="24" spans="1:31" ht="28.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row>
    <row r="25" spans="1:31" ht="33" customHeight="1" x14ac:dyDescent="0.2">
      <c r="A25" s="126"/>
      <c r="B25" s="185"/>
      <c r="C25" s="185"/>
      <c r="D25" s="185"/>
      <c r="E25" s="185"/>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row>
    <row r="26" spans="1:3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row>
    <row r="27" spans="1:31" ht="39" customHeight="1" x14ac:dyDescent="0.2">
      <c r="A27" s="126"/>
      <c r="B27" s="126"/>
      <c r="C27" s="131" t="s">
        <v>244</v>
      </c>
      <c r="D27" s="126"/>
      <c r="E27" s="126"/>
      <c r="F27" s="126"/>
    </row>
    <row r="28" spans="1:31" ht="17.100000000000001" customHeight="1" thickBot="1" x14ac:dyDescent="0.25">
      <c r="A28" s="126"/>
      <c r="B28" s="130" t="s">
        <v>50</v>
      </c>
      <c r="C28" s="129">
        <f t="shared" ref="C28:C45" si="0">+IF(C6&gt;0,(G6-C6)/C6,"-")</f>
        <v>0.52272727272727271</v>
      </c>
      <c r="D28" s="126"/>
      <c r="E28" s="126"/>
      <c r="F28" s="126"/>
    </row>
    <row r="29" spans="1:31" ht="17.100000000000001" customHeight="1" thickBot="1" x14ac:dyDescent="0.25">
      <c r="A29" s="126"/>
      <c r="B29" s="130" t="s">
        <v>51</v>
      </c>
      <c r="C29" s="129">
        <f t="shared" si="0"/>
        <v>4</v>
      </c>
      <c r="D29" s="126"/>
      <c r="E29" s="126"/>
      <c r="F29" s="126"/>
    </row>
    <row r="30" spans="1:31" ht="17.100000000000001" customHeight="1" thickBot="1" x14ac:dyDescent="0.25">
      <c r="A30" s="126"/>
      <c r="B30" s="130" t="s">
        <v>141</v>
      </c>
      <c r="C30" s="129">
        <f t="shared" si="0"/>
        <v>4.333333333333333</v>
      </c>
      <c r="D30" s="126"/>
      <c r="E30" s="126"/>
      <c r="F30" s="126"/>
    </row>
    <row r="31" spans="1:31" ht="17.100000000000001" customHeight="1" thickBot="1" x14ac:dyDescent="0.25">
      <c r="A31" s="126"/>
      <c r="B31" s="130" t="s">
        <v>45</v>
      </c>
      <c r="C31" s="129" t="str">
        <f t="shared" si="0"/>
        <v>-</v>
      </c>
      <c r="D31" s="126"/>
      <c r="E31" s="126"/>
      <c r="F31" s="126"/>
    </row>
    <row r="32" spans="1:31" ht="17.100000000000001" customHeight="1" thickBot="1" x14ac:dyDescent="0.25">
      <c r="A32" s="126"/>
      <c r="B32" s="130" t="s">
        <v>8</v>
      </c>
      <c r="C32" s="129">
        <f t="shared" si="0"/>
        <v>0.66666666666666663</v>
      </c>
      <c r="D32" s="126"/>
      <c r="E32" s="126"/>
      <c r="F32" s="126"/>
    </row>
    <row r="33" spans="1:6" ht="17.100000000000001" customHeight="1" thickBot="1" x14ac:dyDescent="0.25">
      <c r="A33" s="126"/>
      <c r="B33" s="130" t="s">
        <v>9</v>
      </c>
      <c r="C33" s="129">
        <f t="shared" si="0"/>
        <v>0.2</v>
      </c>
      <c r="D33" s="126"/>
      <c r="E33" s="126"/>
      <c r="F33" s="126"/>
    </row>
    <row r="34" spans="1:6" ht="17.100000000000001" customHeight="1" thickBot="1" x14ac:dyDescent="0.25">
      <c r="A34" s="126"/>
      <c r="B34" s="130" t="s">
        <v>52</v>
      </c>
      <c r="C34" s="129">
        <f t="shared" si="0"/>
        <v>-0.25</v>
      </c>
      <c r="D34" s="126"/>
      <c r="E34" s="126"/>
      <c r="F34" s="126"/>
    </row>
    <row r="35" spans="1:6" ht="17.100000000000001" customHeight="1" thickBot="1" x14ac:dyDescent="0.25">
      <c r="A35" s="126"/>
      <c r="B35" s="130" t="s">
        <v>47</v>
      </c>
      <c r="C35" s="129">
        <f t="shared" si="0"/>
        <v>0</v>
      </c>
      <c r="D35" s="126"/>
      <c r="E35" s="126"/>
      <c r="F35" s="126"/>
    </row>
    <row r="36" spans="1:6" ht="17.100000000000001" customHeight="1" thickBot="1" x14ac:dyDescent="0.25">
      <c r="A36" s="126"/>
      <c r="B36" s="130" t="s">
        <v>26</v>
      </c>
      <c r="C36" s="129">
        <f t="shared" si="0"/>
        <v>5.3571428571428568E-2</v>
      </c>
      <c r="D36" s="126"/>
      <c r="E36" s="126"/>
      <c r="F36" s="126"/>
    </row>
    <row r="37" spans="1:6" ht="17.100000000000001" customHeight="1" thickBot="1" x14ac:dyDescent="0.25">
      <c r="A37" s="126"/>
      <c r="B37" s="130" t="s">
        <v>46</v>
      </c>
      <c r="C37" s="129">
        <f t="shared" si="0"/>
        <v>0.45614035087719296</v>
      </c>
      <c r="D37" s="126"/>
      <c r="E37" s="126"/>
      <c r="F37" s="126"/>
    </row>
    <row r="38" spans="1:6" ht="17.100000000000001" customHeight="1" thickBot="1" x14ac:dyDescent="0.25">
      <c r="A38" s="126"/>
      <c r="B38" s="130" t="s">
        <v>21</v>
      </c>
      <c r="C38" s="129">
        <f t="shared" si="0"/>
        <v>-0.33333333333333331</v>
      </c>
      <c r="D38" s="126"/>
      <c r="E38" s="126"/>
      <c r="F38" s="126"/>
    </row>
    <row r="39" spans="1:6" ht="17.100000000000001" customHeight="1" thickBot="1" x14ac:dyDescent="0.25">
      <c r="A39" s="126"/>
      <c r="B39" s="130" t="s">
        <v>10</v>
      </c>
      <c r="C39" s="129">
        <f t="shared" si="0"/>
        <v>0.25</v>
      </c>
      <c r="D39" s="126"/>
      <c r="E39" s="126"/>
      <c r="F39" s="126"/>
    </row>
    <row r="40" spans="1:6" ht="17.100000000000001" customHeight="1" thickBot="1" x14ac:dyDescent="0.25">
      <c r="A40" s="126"/>
      <c r="B40" s="130" t="s">
        <v>142</v>
      </c>
      <c r="C40" s="129">
        <f t="shared" si="0"/>
        <v>0.10714285714285714</v>
      </c>
      <c r="D40" s="126"/>
      <c r="E40" s="126"/>
      <c r="F40" s="126"/>
    </row>
    <row r="41" spans="1:6" ht="17.100000000000001" customHeight="1" thickBot="1" x14ac:dyDescent="0.25">
      <c r="A41" s="126"/>
      <c r="B41" s="130" t="s">
        <v>143</v>
      </c>
      <c r="C41" s="129">
        <f t="shared" si="0"/>
        <v>0.65</v>
      </c>
      <c r="D41" s="126"/>
      <c r="E41" s="126"/>
      <c r="F41" s="126"/>
    </row>
    <row r="42" spans="1:6" ht="17.100000000000001" customHeight="1" thickBot="1" x14ac:dyDescent="0.25">
      <c r="A42" s="126"/>
      <c r="B42" s="130" t="s">
        <v>144</v>
      </c>
      <c r="C42" s="129" t="str">
        <f t="shared" si="0"/>
        <v>-</v>
      </c>
      <c r="D42" s="126"/>
      <c r="E42" s="126"/>
      <c r="F42" s="126"/>
    </row>
    <row r="43" spans="1:6" ht="17.100000000000001" customHeight="1" thickBot="1" x14ac:dyDescent="0.25">
      <c r="A43" s="126"/>
      <c r="B43" s="130" t="s">
        <v>49</v>
      </c>
      <c r="C43" s="129">
        <f t="shared" si="0"/>
        <v>1.2</v>
      </c>
      <c r="D43" s="126"/>
      <c r="E43" s="126"/>
      <c r="F43" s="126"/>
    </row>
    <row r="44" spans="1:6" ht="17.100000000000001" customHeight="1" thickBot="1" x14ac:dyDescent="0.25">
      <c r="A44" s="126"/>
      <c r="B44" s="130" t="s">
        <v>11</v>
      </c>
      <c r="C44" s="146" t="str">
        <f t="shared" si="0"/>
        <v>-</v>
      </c>
      <c r="D44" s="126"/>
      <c r="E44" s="126"/>
      <c r="F44" s="126"/>
    </row>
    <row r="45" spans="1:6" ht="17.100000000000001" customHeight="1" thickBot="1" x14ac:dyDescent="0.25">
      <c r="A45" s="126"/>
      <c r="B45" s="128" t="s">
        <v>22</v>
      </c>
      <c r="C45" s="127">
        <f t="shared" si="0"/>
        <v>0.2979683972911964</v>
      </c>
      <c r="D45" s="126"/>
      <c r="E45" s="126"/>
      <c r="F45" s="126"/>
    </row>
  </sheetData>
  <mergeCells count="1">
    <mergeCell ref="B25:E25"/>
  </mergeCells>
  <pageMargins left="0.75" right="0.75" top="1" bottom="1" header="0" footer="0"/>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zoomScaleNormal="100" workbookViewId="0"/>
  </sheetViews>
  <sheetFormatPr baseColWidth="10" defaultColWidth="11.42578125" defaultRowHeight="12.75" x14ac:dyDescent="0.2"/>
  <cols>
    <col min="1" max="1" width="10.42578125" style="12" customWidth="1"/>
    <col min="2" max="2" width="32.85546875" style="12" bestFit="1" customWidth="1"/>
    <col min="3" max="11" width="12.42578125" style="12" customWidth="1"/>
    <col min="12" max="12" width="12.42578125" style="12" hidden="1" customWidth="1"/>
    <col min="13" max="13" width="11.85546875" style="12" customWidth="1"/>
    <col min="14" max="14" width="13.85546875" style="12" hidden="1" customWidth="1"/>
    <col min="15" max="15" width="0.42578125" style="12" hidden="1" customWidth="1"/>
    <col min="16" max="16" width="0.140625" style="12" hidden="1" customWidth="1"/>
    <col min="17" max="17" width="10.42578125" style="12" hidden="1" customWidth="1"/>
    <col min="18" max="47" width="12.42578125" style="12" customWidth="1"/>
    <col min="48" max="16384" width="11.42578125" style="12"/>
  </cols>
  <sheetData>
    <row r="2" spans="1:7" ht="40.5" customHeight="1" x14ac:dyDescent="0.2">
      <c r="B2" s="10"/>
      <c r="C2" s="11"/>
      <c r="D2" s="11"/>
    </row>
    <row r="3" spans="1:7" ht="27.95" customHeight="1" x14ac:dyDescent="0.2">
      <c r="B3" s="10"/>
    </row>
    <row r="5" spans="1:7" ht="39" customHeight="1" x14ac:dyDescent="0.2">
      <c r="C5" s="38" t="s">
        <v>235</v>
      </c>
      <c r="D5" s="38" t="s">
        <v>239</v>
      </c>
      <c r="E5" s="38" t="s">
        <v>240</v>
      </c>
      <c r="F5" s="60" t="s">
        <v>241</v>
      </c>
      <c r="G5" s="38" t="s">
        <v>243</v>
      </c>
    </row>
    <row r="6" spans="1:7" ht="17.100000000000001" customHeight="1" thickBot="1" x14ac:dyDescent="0.25">
      <c r="B6" s="54" t="s">
        <v>50</v>
      </c>
      <c r="C6" s="40">
        <v>6671</v>
      </c>
      <c r="D6" s="40">
        <v>6996</v>
      </c>
      <c r="E6" s="40">
        <v>6584</v>
      </c>
      <c r="F6" s="40">
        <v>6763</v>
      </c>
      <c r="G6" s="40">
        <v>6617</v>
      </c>
    </row>
    <row r="7" spans="1:7" ht="17.100000000000001" customHeight="1" thickBot="1" x14ac:dyDescent="0.25">
      <c r="B7" s="54" t="s">
        <v>51</v>
      </c>
      <c r="C7" s="40">
        <v>714</v>
      </c>
      <c r="D7" s="40">
        <v>749</v>
      </c>
      <c r="E7" s="40">
        <v>877</v>
      </c>
      <c r="F7" s="40">
        <v>763</v>
      </c>
      <c r="G7" s="40">
        <v>780</v>
      </c>
    </row>
    <row r="8" spans="1:7" ht="17.100000000000001" customHeight="1" thickBot="1" x14ac:dyDescent="0.25">
      <c r="B8" s="54" t="s">
        <v>141</v>
      </c>
      <c r="C8" s="40">
        <v>602</v>
      </c>
      <c r="D8" s="40">
        <v>700</v>
      </c>
      <c r="E8" s="40">
        <v>601</v>
      </c>
      <c r="F8" s="40">
        <v>583</v>
      </c>
      <c r="G8" s="40">
        <v>702</v>
      </c>
    </row>
    <row r="9" spans="1:7" ht="17.100000000000001" customHeight="1" thickBot="1" x14ac:dyDescent="0.25">
      <c r="B9" s="54" t="s">
        <v>45</v>
      </c>
      <c r="C9" s="40">
        <v>594</v>
      </c>
      <c r="D9" s="40">
        <v>833</v>
      </c>
      <c r="E9" s="40">
        <v>824</v>
      </c>
      <c r="F9" s="40">
        <v>660</v>
      </c>
      <c r="G9" s="40">
        <v>640</v>
      </c>
    </row>
    <row r="10" spans="1:7" ht="17.100000000000001" customHeight="1" thickBot="1" x14ac:dyDescent="0.25">
      <c r="B10" s="54" t="s">
        <v>8</v>
      </c>
      <c r="C10" s="40">
        <v>2567</v>
      </c>
      <c r="D10" s="40">
        <v>2590</v>
      </c>
      <c r="E10" s="40">
        <v>2597</v>
      </c>
      <c r="F10" s="40">
        <v>2590</v>
      </c>
      <c r="G10" s="40">
        <v>2780</v>
      </c>
    </row>
    <row r="11" spans="1:7" ht="17.100000000000001" customHeight="1" thickBot="1" x14ac:dyDescent="0.25">
      <c r="A11" s="67"/>
      <c r="B11" s="54" t="s">
        <v>9</v>
      </c>
      <c r="C11" s="40">
        <v>352</v>
      </c>
      <c r="D11" s="40">
        <v>336</v>
      </c>
      <c r="E11" s="40">
        <v>331</v>
      </c>
      <c r="F11" s="40">
        <v>320</v>
      </c>
      <c r="G11" s="40">
        <v>325</v>
      </c>
    </row>
    <row r="12" spans="1:7" ht="17.100000000000001" customHeight="1" thickBot="1" x14ac:dyDescent="0.25">
      <c r="A12" s="67"/>
      <c r="B12" s="54" t="s">
        <v>52</v>
      </c>
      <c r="C12" s="40">
        <v>1753</v>
      </c>
      <c r="D12" s="40">
        <v>1568</v>
      </c>
      <c r="E12" s="40">
        <v>1433</v>
      </c>
      <c r="F12" s="40">
        <v>1303</v>
      </c>
      <c r="G12" s="40">
        <v>1612</v>
      </c>
    </row>
    <row r="13" spans="1:7" s="67" customFormat="1" ht="17.100000000000001" customHeight="1" thickBot="1" x14ac:dyDescent="0.25">
      <c r="B13" s="54" t="s">
        <v>47</v>
      </c>
      <c r="C13" s="40">
        <v>1219</v>
      </c>
      <c r="D13" s="40">
        <v>1083</v>
      </c>
      <c r="E13" s="40">
        <v>1218</v>
      </c>
      <c r="F13" s="40">
        <v>1080</v>
      </c>
      <c r="G13" s="40">
        <v>1146</v>
      </c>
    </row>
    <row r="14" spans="1:7" ht="17.100000000000001" customHeight="1" thickBot="1" x14ac:dyDescent="0.25">
      <c r="A14" s="67"/>
      <c r="B14" s="54" t="s">
        <v>26</v>
      </c>
      <c r="C14" s="40">
        <v>8216</v>
      </c>
      <c r="D14" s="40">
        <v>7544</v>
      </c>
      <c r="E14" s="40">
        <v>7203</v>
      </c>
      <c r="F14" s="40">
        <v>7841</v>
      </c>
      <c r="G14" s="40">
        <v>7745</v>
      </c>
    </row>
    <row r="15" spans="1:7" ht="17.100000000000001" customHeight="1" thickBot="1" x14ac:dyDescent="0.25">
      <c r="A15" s="67"/>
      <c r="B15" s="54" t="s">
        <v>46</v>
      </c>
      <c r="C15" s="40">
        <v>5688</v>
      </c>
      <c r="D15" s="40">
        <v>5405</v>
      </c>
      <c r="E15" s="40">
        <v>5308</v>
      </c>
      <c r="F15" s="40">
        <v>5353</v>
      </c>
      <c r="G15" s="40">
        <v>5353</v>
      </c>
    </row>
    <row r="16" spans="1:7" ht="17.100000000000001" customHeight="1" thickBot="1" x14ac:dyDescent="0.25">
      <c r="B16" s="54" t="s">
        <v>21</v>
      </c>
      <c r="C16" s="40">
        <v>475</v>
      </c>
      <c r="D16" s="40">
        <v>555</v>
      </c>
      <c r="E16" s="40">
        <v>485</v>
      </c>
      <c r="F16" s="40">
        <v>501</v>
      </c>
      <c r="G16" s="40">
        <v>545</v>
      </c>
    </row>
    <row r="17" spans="2:18" ht="17.100000000000001" customHeight="1" thickBot="1" x14ac:dyDescent="0.25">
      <c r="B17" s="54" t="s">
        <v>10</v>
      </c>
      <c r="C17" s="40">
        <v>1736</v>
      </c>
      <c r="D17" s="40">
        <v>1661</v>
      </c>
      <c r="E17" s="40">
        <v>1498</v>
      </c>
      <c r="F17" s="40">
        <v>1487</v>
      </c>
      <c r="G17" s="40">
        <v>1595</v>
      </c>
    </row>
    <row r="18" spans="2:18" ht="17.100000000000001" customHeight="1" thickBot="1" x14ac:dyDescent="0.25">
      <c r="B18" s="54" t="s">
        <v>142</v>
      </c>
      <c r="C18" s="40">
        <v>5850</v>
      </c>
      <c r="D18" s="40">
        <v>8361</v>
      </c>
      <c r="E18" s="40">
        <v>6566</v>
      </c>
      <c r="F18" s="40">
        <v>6812</v>
      </c>
      <c r="G18" s="40">
        <v>7721</v>
      </c>
    </row>
    <row r="19" spans="2:18" ht="17.100000000000001" customHeight="1" thickBot="1" x14ac:dyDescent="0.25">
      <c r="B19" s="54" t="s">
        <v>143</v>
      </c>
      <c r="C19" s="40">
        <v>1490</v>
      </c>
      <c r="D19" s="40">
        <v>1285</v>
      </c>
      <c r="E19" s="40">
        <v>1278</v>
      </c>
      <c r="F19" s="40">
        <v>1721</v>
      </c>
      <c r="G19" s="40">
        <v>1572</v>
      </c>
    </row>
    <row r="20" spans="2:18" ht="17.100000000000001" customHeight="1" thickBot="1" x14ac:dyDescent="0.25">
      <c r="B20" s="54" t="s">
        <v>144</v>
      </c>
      <c r="C20" s="40">
        <v>376</v>
      </c>
      <c r="D20" s="40">
        <v>385</v>
      </c>
      <c r="E20" s="40">
        <v>306</v>
      </c>
      <c r="F20" s="40">
        <v>328</v>
      </c>
      <c r="G20" s="40">
        <v>327</v>
      </c>
    </row>
    <row r="21" spans="2:18" ht="17.100000000000001" customHeight="1" thickBot="1" x14ac:dyDescent="0.25">
      <c r="B21" s="54" t="s">
        <v>49</v>
      </c>
      <c r="C21" s="40">
        <v>1429</v>
      </c>
      <c r="D21" s="40">
        <v>1378</v>
      </c>
      <c r="E21" s="40">
        <v>1290</v>
      </c>
      <c r="F21" s="40">
        <v>1407</v>
      </c>
      <c r="G21" s="40">
        <v>1478</v>
      </c>
    </row>
    <row r="22" spans="2:18" ht="17.100000000000001" customHeight="1" thickBot="1" x14ac:dyDescent="0.25">
      <c r="B22" s="54" t="s">
        <v>11</v>
      </c>
      <c r="C22" s="40">
        <v>151</v>
      </c>
      <c r="D22" s="40">
        <v>187</v>
      </c>
      <c r="E22" s="40">
        <v>157</v>
      </c>
      <c r="F22" s="40">
        <v>163</v>
      </c>
      <c r="G22" s="40">
        <v>178</v>
      </c>
    </row>
    <row r="23" spans="2:18" ht="17.100000000000001" customHeight="1" thickBot="1" x14ac:dyDescent="0.25">
      <c r="B23" s="56" t="s">
        <v>22</v>
      </c>
      <c r="C23" s="57">
        <v>39883</v>
      </c>
      <c r="D23" s="57">
        <v>41616</v>
      </c>
      <c r="E23" s="57">
        <v>38556</v>
      </c>
      <c r="F23" s="57">
        <v>39675</v>
      </c>
      <c r="G23" s="57">
        <v>41116</v>
      </c>
    </row>
    <row r="24" spans="2:18" x14ac:dyDescent="0.2">
      <c r="C24" s="18"/>
      <c r="G24" s="18"/>
      <c r="K24" s="105"/>
    </row>
    <row r="26" spans="2:18" ht="28.5" customHeight="1" x14ac:dyDescent="0.2">
      <c r="B26" s="186"/>
      <c r="C26" s="186"/>
      <c r="D26" s="186"/>
      <c r="E26" s="186"/>
      <c r="F26" s="187"/>
      <c r="G26" s="187"/>
      <c r="H26" s="187"/>
      <c r="I26" s="187"/>
      <c r="J26" s="187"/>
      <c r="K26" s="187"/>
      <c r="L26" s="187"/>
      <c r="M26" s="187"/>
      <c r="N26" s="187"/>
      <c r="O26" s="187"/>
      <c r="P26" s="187"/>
      <c r="Q26" s="187"/>
      <c r="R26" s="187"/>
    </row>
    <row r="27" spans="2:18" ht="9" customHeight="1" x14ac:dyDescent="0.2">
      <c r="B27" s="101"/>
      <c r="C27" s="101"/>
      <c r="D27" s="101"/>
      <c r="E27" s="101"/>
      <c r="F27"/>
      <c r="G27"/>
      <c r="H27"/>
      <c r="I27"/>
      <c r="J27"/>
      <c r="K27"/>
      <c r="L27"/>
      <c r="M27"/>
      <c r="N27"/>
      <c r="O27"/>
      <c r="P27"/>
      <c r="Q27"/>
      <c r="R27"/>
    </row>
    <row r="28" spans="2:18" ht="39" customHeight="1" x14ac:dyDescent="0.2">
      <c r="C28" s="39" t="s">
        <v>244</v>
      </c>
    </row>
    <row r="29" spans="2:18" ht="17.100000000000001" customHeight="1" thickBot="1" x14ac:dyDescent="0.25">
      <c r="B29" s="54" t="s">
        <v>50</v>
      </c>
      <c r="C29" s="36">
        <f t="shared" ref="C29:C46" si="0">+(G6-C6)/C6</f>
        <v>-8.0947384200269826E-3</v>
      </c>
    </row>
    <row r="30" spans="2:18" ht="17.100000000000001" customHeight="1" thickBot="1" x14ac:dyDescent="0.25">
      <c r="B30" s="54" t="s">
        <v>51</v>
      </c>
      <c r="C30" s="36">
        <f t="shared" si="0"/>
        <v>9.2436974789915971E-2</v>
      </c>
    </row>
    <row r="31" spans="2:18" ht="17.100000000000001" customHeight="1" thickBot="1" x14ac:dyDescent="0.25">
      <c r="B31" s="54" t="s">
        <v>141</v>
      </c>
      <c r="C31" s="36">
        <f t="shared" si="0"/>
        <v>0.16611295681063123</v>
      </c>
    </row>
    <row r="32" spans="2:18" ht="17.100000000000001" customHeight="1" thickBot="1" x14ac:dyDescent="0.25">
      <c r="B32" s="54" t="s">
        <v>45</v>
      </c>
      <c r="C32" s="36">
        <f t="shared" si="0"/>
        <v>7.7441077441077436E-2</v>
      </c>
    </row>
    <row r="33" spans="2:3" ht="17.100000000000001" customHeight="1" thickBot="1" x14ac:dyDescent="0.25">
      <c r="B33" s="54" t="s">
        <v>8</v>
      </c>
      <c r="C33" s="36">
        <f t="shared" si="0"/>
        <v>8.2976236852356833E-2</v>
      </c>
    </row>
    <row r="34" spans="2:3" ht="17.100000000000001" customHeight="1" thickBot="1" x14ac:dyDescent="0.25">
      <c r="B34" s="54" t="s">
        <v>9</v>
      </c>
      <c r="C34" s="36">
        <f t="shared" si="0"/>
        <v>-7.6704545454545456E-2</v>
      </c>
    </row>
    <row r="35" spans="2:3" ht="17.100000000000001" customHeight="1" thickBot="1" x14ac:dyDescent="0.25">
      <c r="B35" s="54" t="s">
        <v>52</v>
      </c>
      <c r="C35" s="36">
        <f t="shared" si="0"/>
        <v>-8.0433542498573873E-2</v>
      </c>
    </row>
    <row r="36" spans="2:3" ht="17.100000000000001" customHeight="1" thickBot="1" x14ac:dyDescent="0.25">
      <c r="B36" s="54" t="s">
        <v>47</v>
      </c>
      <c r="C36" s="36">
        <f t="shared" si="0"/>
        <v>-5.988515176374077E-2</v>
      </c>
    </row>
    <row r="37" spans="2:3" ht="17.100000000000001" customHeight="1" thickBot="1" x14ac:dyDescent="0.25">
      <c r="B37" s="54" t="s">
        <v>26</v>
      </c>
      <c r="C37" s="36">
        <f t="shared" si="0"/>
        <v>-5.7327166504381695E-2</v>
      </c>
    </row>
    <row r="38" spans="2:3" ht="17.100000000000001" customHeight="1" thickBot="1" x14ac:dyDescent="0.25">
      <c r="B38" s="54" t="s">
        <v>46</v>
      </c>
      <c r="C38" s="36">
        <f t="shared" si="0"/>
        <v>-5.889592123769339E-2</v>
      </c>
    </row>
    <row r="39" spans="2:3" ht="17.100000000000001" customHeight="1" thickBot="1" x14ac:dyDescent="0.25">
      <c r="B39" s="54" t="s">
        <v>21</v>
      </c>
      <c r="C39" s="36">
        <f t="shared" si="0"/>
        <v>0.14736842105263157</v>
      </c>
    </row>
    <row r="40" spans="2:3" ht="17.100000000000001" customHeight="1" thickBot="1" x14ac:dyDescent="0.25">
      <c r="B40" s="54" t="s">
        <v>10</v>
      </c>
      <c r="C40" s="36">
        <f t="shared" si="0"/>
        <v>-8.1221198156682023E-2</v>
      </c>
    </row>
    <row r="41" spans="2:3" ht="17.100000000000001" customHeight="1" thickBot="1" x14ac:dyDescent="0.25">
      <c r="B41" s="54" t="s">
        <v>142</v>
      </c>
      <c r="C41" s="36">
        <f t="shared" si="0"/>
        <v>0.31982905982905985</v>
      </c>
    </row>
    <row r="42" spans="2:3" ht="17.100000000000001" customHeight="1" thickBot="1" x14ac:dyDescent="0.25">
      <c r="B42" s="54" t="s">
        <v>143</v>
      </c>
      <c r="C42" s="36">
        <f t="shared" si="0"/>
        <v>5.5033557046979868E-2</v>
      </c>
    </row>
    <row r="43" spans="2:3" ht="17.100000000000001" customHeight="1" thickBot="1" x14ac:dyDescent="0.25">
      <c r="B43" s="54" t="s">
        <v>144</v>
      </c>
      <c r="C43" s="36">
        <f t="shared" si="0"/>
        <v>-0.13031914893617022</v>
      </c>
    </row>
    <row r="44" spans="2:3" ht="17.100000000000001" customHeight="1" thickBot="1" x14ac:dyDescent="0.25">
      <c r="B44" s="54" t="s">
        <v>49</v>
      </c>
      <c r="C44" s="36">
        <f t="shared" si="0"/>
        <v>3.4289713086074175E-2</v>
      </c>
    </row>
    <row r="45" spans="2:3" ht="17.100000000000001" customHeight="1" thickBot="1" x14ac:dyDescent="0.25">
      <c r="B45" s="54" t="s">
        <v>11</v>
      </c>
      <c r="C45" s="36">
        <f t="shared" si="0"/>
        <v>0.17880794701986755</v>
      </c>
    </row>
    <row r="46" spans="2:3" ht="17.100000000000001" customHeight="1" thickBot="1" x14ac:dyDescent="0.25">
      <c r="B46" s="56" t="s">
        <v>22</v>
      </c>
      <c r="C46" s="64">
        <f t="shared" si="0"/>
        <v>3.0915427625805483E-2</v>
      </c>
    </row>
    <row r="52" spans="2:14" ht="39" customHeight="1" x14ac:dyDescent="0.2">
      <c r="C52" s="38" t="s">
        <v>235</v>
      </c>
      <c r="D52" s="38" t="s">
        <v>239</v>
      </c>
      <c r="E52" s="38" t="s">
        <v>240</v>
      </c>
      <c r="F52" s="60" t="s">
        <v>241</v>
      </c>
      <c r="G52" s="38" t="s">
        <v>243</v>
      </c>
      <c r="K52" s="110"/>
      <c r="L52" s="122">
        <v>45292</v>
      </c>
      <c r="N52" s="119">
        <v>45474</v>
      </c>
    </row>
    <row r="53" spans="2:14" ht="15" thickBot="1" x14ac:dyDescent="0.25">
      <c r="B53" s="54" t="s">
        <v>50</v>
      </c>
      <c r="C53" s="102">
        <f>+C6/$L53*100000</f>
        <v>75.797980826326381</v>
      </c>
      <c r="D53" s="102">
        <f t="shared" ref="D53:G53" si="1">+D6/$L53*100000</f>
        <v>79.490732103279782</v>
      </c>
      <c r="E53" s="102">
        <f t="shared" si="1"/>
        <v>74.809459715265021</v>
      </c>
      <c r="F53" s="102">
        <f t="shared" si="1"/>
        <v>76.843313495494726</v>
      </c>
      <c r="G53" s="102">
        <f t="shared" si="1"/>
        <v>75.184415998771058</v>
      </c>
      <c r="K53" s="110"/>
      <c r="L53" s="12">
        <v>8801026</v>
      </c>
      <c r="N53" s="12">
        <v>8806956</v>
      </c>
    </row>
    <row r="54" spans="2:14" ht="15" thickBot="1" x14ac:dyDescent="0.25">
      <c r="B54" s="54" t="s">
        <v>51</v>
      </c>
      <c r="C54" s="102">
        <f t="shared" ref="C54:G54" si="2">+C7/$L54*100000</f>
        <v>52.826631725129872</v>
      </c>
      <c r="D54" s="102">
        <f t="shared" si="2"/>
        <v>55.416172495969562</v>
      </c>
      <c r="E54" s="102">
        <f t="shared" si="2"/>
        <v>64.886493029326175</v>
      </c>
      <c r="F54" s="102">
        <f t="shared" si="2"/>
        <v>56.451988804305444</v>
      </c>
      <c r="G54" s="102">
        <f t="shared" si="2"/>
        <v>57.709765750141869</v>
      </c>
      <c r="K54" s="110"/>
      <c r="L54" s="12">
        <v>1351591</v>
      </c>
      <c r="N54" s="12">
        <v>1348206</v>
      </c>
    </row>
    <row r="55" spans="2:14" ht="15" thickBot="1" x14ac:dyDescent="0.25">
      <c r="B55" s="54" t="s">
        <v>141</v>
      </c>
      <c r="C55" s="102">
        <f t="shared" ref="C55:G55" si="3">+C8/$L55*100000</f>
        <v>59.62763433798964</v>
      </c>
      <c r="D55" s="102">
        <f t="shared" si="3"/>
        <v>69.334458532546094</v>
      </c>
      <c r="E55" s="102">
        <f t="shared" si="3"/>
        <v>59.528585111514566</v>
      </c>
      <c r="F55" s="102">
        <f t="shared" si="3"/>
        <v>57.745699034963387</v>
      </c>
      <c r="G55" s="102">
        <f t="shared" si="3"/>
        <v>69.532556985496228</v>
      </c>
      <c r="K55" s="110"/>
      <c r="L55" s="12">
        <v>1009599</v>
      </c>
      <c r="N55" s="12">
        <v>1010058</v>
      </c>
    </row>
    <row r="56" spans="2:14" ht="15" thickBot="1" x14ac:dyDescent="0.25">
      <c r="B56" s="54" t="s">
        <v>45</v>
      </c>
      <c r="C56" s="102">
        <f t="shared" ref="C56:G56" si="4">+C9/$L56*100000</f>
        <v>48.223366737892199</v>
      </c>
      <c r="D56" s="102">
        <f t="shared" si="4"/>
        <v>67.626371199771384</v>
      </c>
      <c r="E56" s="102">
        <f t="shared" si="4"/>
        <v>66.895714127985144</v>
      </c>
      <c r="F56" s="102">
        <f t="shared" si="4"/>
        <v>53.581518597657997</v>
      </c>
      <c r="G56" s="102">
        <f t="shared" si="4"/>
        <v>51.957836215910788</v>
      </c>
      <c r="K56" s="110"/>
      <c r="L56" s="12">
        <v>1231768</v>
      </c>
      <c r="N56" s="12">
        <v>1238812</v>
      </c>
    </row>
    <row r="57" spans="2:14" ht="15" thickBot="1" x14ac:dyDescent="0.25">
      <c r="B57" s="54" t="s">
        <v>8</v>
      </c>
      <c r="C57" s="102">
        <f t="shared" ref="C57:G57" si="5">+C10/$L57*100000</f>
        <v>114.66199502044439</v>
      </c>
      <c r="D57" s="102">
        <f t="shared" si="5"/>
        <v>115.68935220216245</v>
      </c>
      <c r="E57" s="102">
        <f t="shared" si="5"/>
        <v>116.00202612703316</v>
      </c>
      <c r="F57" s="102">
        <f t="shared" si="5"/>
        <v>115.68935220216245</v>
      </c>
      <c r="G57" s="102">
        <f t="shared" si="5"/>
        <v>124.17621587722455</v>
      </c>
      <c r="K57" s="110"/>
      <c r="L57" s="12">
        <v>2238754</v>
      </c>
      <c r="N57" s="12">
        <v>2246132</v>
      </c>
    </row>
    <row r="58" spans="2:14" ht="15" thickBot="1" x14ac:dyDescent="0.25">
      <c r="B58" s="54" t="s">
        <v>9</v>
      </c>
      <c r="C58" s="102">
        <f t="shared" ref="C58:G58" si="6">+C11/$L58*100000</f>
        <v>59.575087458597856</v>
      </c>
      <c r="D58" s="102">
        <f t="shared" si="6"/>
        <v>56.867128937752497</v>
      </c>
      <c r="E58" s="102">
        <f t="shared" si="6"/>
        <v>56.020891899988321</v>
      </c>
      <c r="F58" s="102">
        <f t="shared" si="6"/>
        <v>54.159170416907138</v>
      </c>
      <c r="G58" s="102">
        <f t="shared" si="6"/>
        <v>55.005407454671314</v>
      </c>
      <c r="K58" s="110"/>
      <c r="L58" s="12">
        <v>590851</v>
      </c>
      <c r="N58" s="12">
        <v>591546</v>
      </c>
    </row>
    <row r="59" spans="2:14" ht="15" thickBot="1" x14ac:dyDescent="0.25">
      <c r="B59" s="54" t="s">
        <v>53</v>
      </c>
      <c r="C59" s="102">
        <f t="shared" ref="C59:G59" si="7">+C12/$L59*100000</f>
        <v>73.295697337689546</v>
      </c>
      <c r="D59" s="102">
        <f t="shared" si="7"/>
        <v>65.560555291213461</v>
      </c>
      <c r="E59" s="102">
        <f t="shared" si="7"/>
        <v>59.915992176217415</v>
      </c>
      <c r="F59" s="102">
        <f t="shared" si="7"/>
        <v>54.480486954369354</v>
      </c>
      <c r="G59" s="102">
        <f t="shared" si="7"/>
        <v>67.400264750915881</v>
      </c>
      <c r="K59" s="110"/>
      <c r="L59" s="12">
        <v>2391682</v>
      </c>
      <c r="N59" s="12">
        <v>2390321</v>
      </c>
    </row>
    <row r="60" spans="2:14" ht="15" thickBot="1" x14ac:dyDescent="0.25">
      <c r="B60" s="54" t="s">
        <v>47</v>
      </c>
      <c r="C60" s="102">
        <f t="shared" ref="C60:G60" si="8">+C13/$L60*100000</f>
        <v>57.925341410251598</v>
      </c>
      <c r="D60" s="102">
        <f t="shared" si="8"/>
        <v>51.462793065875701</v>
      </c>
      <c r="E60" s="102">
        <f t="shared" si="8"/>
        <v>57.877822672425303</v>
      </c>
      <c r="F60" s="102">
        <f t="shared" si="8"/>
        <v>51.320236852396825</v>
      </c>
      <c r="G60" s="102">
        <f t="shared" si="8"/>
        <v>54.456473548932181</v>
      </c>
      <c r="K60" s="110"/>
      <c r="L60" s="12">
        <v>2104433</v>
      </c>
      <c r="N60" s="12">
        <v>2107420</v>
      </c>
    </row>
    <row r="61" spans="2:14" ht="15" thickBot="1" x14ac:dyDescent="0.25">
      <c r="B61" s="54" t="s">
        <v>26</v>
      </c>
      <c r="C61" s="102">
        <f t="shared" ref="C61:G61" si="9">+C14/$L61*100000</f>
        <v>102.54322422805834</v>
      </c>
      <c r="D61" s="102">
        <f t="shared" si="9"/>
        <v>94.1560471733778</v>
      </c>
      <c r="E61" s="102">
        <f t="shared" si="9"/>
        <v>89.900054054856881</v>
      </c>
      <c r="F61" s="102">
        <f t="shared" si="9"/>
        <v>97.862879889508918</v>
      </c>
      <c r="G61" s="102">
        <f t="shared" si="9"/>
        <v>96.664711738840282</v>
      </c>
      <c r="K61" s="110"/>
      <c r="L61" s="12">
        <v>8012231</v>
      </c>
      <c r="N61" s="12">
        <v>8068180</v>
      </c>
    </row>
    <row r="62" spans="2:14" ht="15" thickBot="1" x14ac:dyDescent="0.25">
      <c r="B62" s="54" t="s">
        <v>204</v>
      </c>
      <c r="C62" s="102">
        <f t="shared" ref="C62:G62" si="10">+C15/$L62*100000</f>
        <v>106.93166468801728</v>
      </c>
      <c r="D62" s="102">
        <f t="shared" si="10"/>
        <v>101.61140078036804</v>
      </c>
      <c r="E62" s="102">
        <f t="shared" si="10"/>
        <v>99.787847426862825</v>
      </c>
      <c r="F62" s="102">
        <f t="shared" si="10"/>
        <v>100.63382578673638</v>
      </c>
      <c r="G62" s="102">
        <f t="shared" si="10"/>
        <v>100.63382578673638</v>
      </c>
      <c r="K62" s="110"/>
      <c r="L62" s="12">
        <v>5319285</v>
      </c>
      <c r="N62" s="12">
        <v>5359309</v>
      </c>
    </row>
    <row r="63" spans="2:14" ht="15" thickBot="1" x14ac:dyDescent="0.25">
      <c r="B63" s="54" t="s">
        <v>21</v>
      </c>
      <c r="C63" s="102">
        <f t="shared" ref="C63:G63" si="11">+C16/$L63*100000</f>
        <v>45.037314600338867</v>
      </c>
      <c r="D63" s="102">
        <f t="shared" si="11"/>
        <v>52.622546533027524</v>
      </c>
      <c r="E63" s="102">
        <f t="shared" si="11"/>
        <v>45.985468591924949</v>
      </c>
      <c r="F63" s="102">
        <f t="shared" si="11"/>
        <v>47.502514978462685</v>
      </c>
      <c r="G63" s="102">
        <f t="shared" si="11"/>
        <v>51.674392541441442</v>
      </c>
      <c r="K63" s="110"/>
      <c r="L63" s="12">
        <v>1054681</v>
      </c>
      <c r="N63" s="12">
        <v>1051901</v>
      </c>
    </row>
    <row r="64" spans="2:14" ht="15" thickBot="1" x14ac:dyDescent="0.25">
      <c r="B64" s="54" t="s">
        <v>10</v>
      </c>
      <c r="C64" s="102">
        <f t="shared" ref="C64:G64" si="12">+C17/$L64*100000</f>
        <v>64.157691919641749</v>
      </c>
      <c r="D64" s="102">
        <f t="shared" si="12"/>
        <v>61.385902234173365</v>
      </c>
      <c r="E64" s="102">
        <f t="shared" si="12"/>
        <v>55.361879317755374</v>
      </c>
      <c r="F64" s="102">
        <f t="shared" si="12"/>
        <v>54.955350163886685</v>
      </c>
      <c r="G64" s="102">
        <f t="shared" si="12"/>
        <v>58.946727310961172</v>
      </c>
      <c r="K64" s="110"/>
      <c r="L64" s="12">
        <v>2705833</v>
      </c>
      <c r="N64" s="12">
        <v>2706953</v>
      </c>
    </row>
    <row r="65" spans="2:14" ht="15" thickBot="1" x14ac:dyDescent="0.25">
      <c r="B65" s="54" t="s">
        <v>142</v>
      </c>
      <c r="C65" s="102">
        <f t="shared" ref="C65:G65" si="13">+C18/$L65*100000</f>
        <v>83.460926305000754</v>
      </c>
      <c r="D65" s="102">
        <f t="shared" si="13"/>
        <v>119.28492390360877</v>
      </c>
      <c r="E65" s="102">
        <f t="shared" si="13"/>
        <v>93.675973011732466</v>
      </c>
      <c r="F65" s="102">
        <f t="shared" si="13"/>
        <v>97.185611964045307</v>
      </c>
      <c r="G65" s="102">
        <f t="shared" si="13"/>
        <v>110.15415589759158</v>
      </c>
      <c r="K65" s="110"/>
      <c r="L65" s="12">
        <v>7009268</v>
      </c>
      <c r="N65" s="12">
        <v>7058041</v>
      </c>
    </row>
    <row r="66" spans="2:14" ht="15" thickBot="1" x14ac:dyDescent="0.25">
      <c r="B66" s="54" t="s">
        <v>143</v>
      </c>
      <c r="C66" s="102">
        <f t="shared" ref="C66:G66" si="14">+C19/$L66*100000</f>
        <v>94.995702878943604</v>
      </c>
      <c r="D66" s="102">
        <f t="shared" si="14"/>
        <v>81.925824294927864</v>
      </c>
      <c r="E66" s="102">
        <f t="shared" si="14"/>
        <v>81.4795357579127</v>
      </c>
      <c r="F66" s="102">
        <f t="shared" si="14"/>
        <v>109.72322460044425</v>
      </c>
      <c r="G66" s="102">
        <f t="shared" si="14"/>
        <v>100.22365431254988</v>
      </c>
      <c r="K66" s="110"/>
      <c r="L66" s="12">
        <v>1568492</v>
      </c>
      <c r="N66" s="12">
        <v>1575171</v>
      </c>
    </row>
    <row r="67" spans="2:14" ht="15" thickBot="1" x14ac:dyDescent="0.25">
      <c r="B67" s="54" t="s">
        <v>144</v>
      </c>
      <c r="C67" s="102">
        <f t="shared" ref="C67:G67" si="15">+C20/$L67*100000</f>
        <v>55.430002668305981</v>
      </c>
      <c r="D67" s="102">
        <f t="shared" si="15"/>
        <v>56.756784647068621</v>
      </c>
      <c r="E67" s="102">
        <f t="shared" si="15"/>
        <v>45.110587277929866</v>
      </c>
      <c r="F67" s="102">
        <f t="shared" si="15"/>
        <v>48.353832114905217</v>
      </c>
      <c r="G67" s="102">
        <f t="shared" si="15"/>
        <v>48.206411895042699</v>
      </c>
      <c r="K67" s="110"/>
      <c r="L67" s="12">
        <v>678333</v>
      </c>
      <c r="N67" s="12">
        <v>680296</v>
      </c>
    </row>
    <row r="68" spans="2:14" ht="15" thickBot="1" x14ac:dyDescent="0.25">
      <c r="B68" s="54" t="s">
        <v>49</v>
      </c>
      <c r="C68" s="102">
        <f t="shared" ref="C68:G68" si="16">+C21/$L68*100000</f>
        <v>64.147338671014381</v>
      </c>
      <c r="D68" s="102">
        <f t="shared" si="16"/>
        <v>61.857965492412745</v>
      </c>
      <c r="E68" s="102">
        <f t="shared" si="16"/>
        <v>57.907674517570712</v>
      </c>
      <c r="F68" s="102">
        <f t="shared" si="16"/>
        <v>63.159765927303873</v>
      </c>
      <c r="G68" s="102">
        <f t="shared" si="16"/>
        <v>66.346932509278702</v>
      </c>
      <c r="K68" s="110"/>
      <c r="L68" s="12">
        <v>2227684</v>
      </c>
      <c r="N68" s="12">
        <v>2233309</v>
      </c>
    </row>
    <row r="69" spans="2:14" ht="15" thickBot="1" x14ac:dyDescent="0.25">
      <c r="B69" s="54" t="s">
        <v>11</v>
      </c>
      <c r="C69" s="102">
        <f t="shared" ref="C69:G70" si="17">+C22/$L69*100000</f>
        <v>46.578486291735558</v>
      </c>
      <c r="D69" s="102">
        <f t="shared" si="17"/>
        <v>57.683290970559923</v>
      </c>
      <c r="E69" s="102">
        <f t="shared" si="17"/>
        <v>48.429287071539619</v>
      </c>
      <c r="F69" s="102">
        <f t="shared" si="17"/>
        <v>50.28008785134368</v>
      </c>
      <c r="G69" s="102">
        <f t="shared" si="17"/>
        <v>54.907089800853832</v>
      </c>
      <c r="K69" s="110"/>
      <c r="L69" s="12">
        <v>324184</v>
      </c>
      <c r="N69" s="12">
        <v>325264</v>
      </c>
    </row>
    <row r="70" spans="2:14" ht="15" thickBot="1" x14ac:dyDescent="0.25">
      <c r="B70" s="56" t="s">
        <v>22</v>
      </c>
      <c r="C70" s="103">
        <f t="shared" si="17"/>
        <v>82.030543383704895</v>
      </c>
      <c r="D70" s="103">
        <f t="shared" si="17"/>
        <v>85.594942543345866</v>
      </c>
      <c r="E70" s="103">
        <f t="shared" si="17"/>
        <v>79.301196768099842</v>
      </c>
      <c r="F70" s="103">
        <f t="shared" si="17"/>
        <v>81.602733213361375</v>
      </c>
      <c r="G70" s="103">
        <f t="shared" si="17"/>
        <v>84.566552710789324</v>
      </c>
      <c r="K70" s="110"/>
      <c r="L70" s="12">
        <v>48619695</v>
      </c>
      <c r="N70" s="12">
        <v>48797875</v>
      </c>
    </row>
    <row r="71" spans="2:14" ht="13.5" thickBot="1" x14ac:dyDescent="0.25">
      <c r="C71" s="102"/>
      <c r="D71" s="102"/>
      <c r="E71" s="102"/>
      <c r="F71" s="102"/>
      <c r="G71" s="102"/>
    </row>
    <row r="72" spans="2:14" ht="13.5" thickBot="1" x14ac:dyDescent="0.25">
      <c r="C72" s="102"/>
      <c r="D72" s="102"/>
      <c r="E72" s="102"/>
      <c r="F72" s="102"/>
      <c r="G72" s="102"/>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ColWidth="11.42578125" defaultRowHeight="12.75" x14ac:dyDescent="0.2"/>
  <cols>
    <col min="1" max="1" width="10.42578125" style="12" customWidth="1"/>
    <col min="2" max="2" width="32.85546875" style="12" bestFit="1" customWidth="1"/>
    <col min="3" max="11" width="12.42578125" style="12" customWidth="1"/>
    <col min="12" max="12" width="13.5703125" style="12" hidden="1" customWidth="1"/>
    <col min="13" max="13" width="12.42578125" style="12" customWidth="1"/>
    <col min="14" max="14" width="13.5703125" style="12" hidden="1" customWidth="1"/>
    <col min="15" max="15" width="12.42578125" style="12" hidden="1" customWidth="1"/>
    <col min="16" max="16" width="0.140625" style="12" customWidth="1"/>
    <col min="17" max="62" width="12.42578125" style="12" customWidth="1"/>
    <col min="63" max="16384" width="11.42578125" style="12"/>
  </cols>
  <sheetData>
    <row r="2" spans="2:22" ht="40.5" customHeight="1" x14ac:dyDescent="0.35">
      <c r="B2" s="10"/>
      <c r="V2" s="104" t="s">
        <v>221</v>
      </c>
    </row>
    <row r="3" spans="2:22" ht="27.95" customHeight="1" x14ac:dyDescent="0.2">
      <c r="B3" s="73"/>
      <c r="C3"/>
      <c r="D3"/>
      <c r="E3"/>
      <c r="F3"/>
      <c r="G3"/>
      <c r="H3"/>
      <c r="I3"/>
      <c r="J3"/>
      <c r="K3"/>
      <c r="L3"/>
      <c r="M3"/>
      <c r="N3"/>
      <c r="O3"/>
      <c r="P3"/>
      <c r="Q3"/>
      <c r="R3"/>
    </row>
    <row r="5" spans="2:22" ht="39" customHeight="1" x14ac:dyDescent="0.2">
      <c r="C5" s="38" t="s">
        <v>235</v>
      </c>
      <c r="D5" s="38" t="s">
        <v>239</v>
      </c>
      <c r="E5" s="38" t="s">
        <v>240</v>
      </c>
      <c r="F5" s="60" t="s">
        <v>241</v>
      </c>
      <c r="G5" s="38" t="s">
        <v>243</v>
      </c>
    </row>
    <row r="6" spans="2:22" ht="17.100000000000001" customHeight="1" thickBot="1" x14ac:dyDescent="0.25">
      <c r="B6" s="54" t="s">
        <v>50</v>
      </c>
      <c r="C6" s="40">
        <v>6147</v>
      </c>
      <c r="D6" s="40">
        <v>6455</v>
      </c>
      <c r="E6" s="40">
        <v>4455</v>
      </c>
      <c r="F6" s="40">
        <v>5809</v>
      </c>
      <c r="G6" s="40">
        <v>5954</v>
      </c>
    </row>
    <row r="7" spans="2:22" ht="17.100000000000001" customHeight="1" thickBot="1" x14ac:dyDescent="0.25">
      <c r="B7" s="54" t="s">
        <v>51</v>
      </c>
      <c r="C7" s="40">
        <v>710</v>
      </c>
      <c r="D7" s="40">
        <v>833</v>
      </c>
      <c r="E7" s="40">
        <v>646</v>
      </c>
      <c r="F7" s="40">
        <v>682</v>
      </c>
      <c r="G7" s="40">
        <v>877</v>
      </c>
    </row>
    <row r="8" spans="2:22" ht="17.100000000000001" customHeight="1" thickBot="1" x14ac:dyDescent="0.25">
      <c r="B8" s="54" t="s">
        <v>141</v>
      </c>
      <c r="C8" s="40">
        <v>933</v>
      </c>
      <c r="D8" s="40">
        <v>1233</v>
      </c>
      <c r="E8" s="40">
        <v>941</v>
      </c>
      <c r="F8" s="40">
        <v>864</v>
      </c>
      <c r="G8" s="40">
        <v>1251</v>
      </c>
    </row>
    <row r="9" spans="2:22" ht="17.100000000000001" customHeight="1" thickBot="1" x14ac:dyDescent="0.25">
      <c r="B9" s="54" t="s">
        <v>45</v>
      </c>
      <c r="C9" s="40">
        <v>692</v>
      </c>
      <c r="D9" s="40">
        <v>701</v>
      </c>
      <c r="E9" s="40">
        <v>574</v>
      </c>
      <c r="F9" s="40">
        <v>724</v>
      </c>
      <c r="G9" s="40">
        <v>744</v>
      </c>
    </row>
    <row r="10" spans="2:22" ht="17.100000000000001" customHeight="1" thickBot="1" x14ac:dyDescent="0.25">
      <c r="B10" s="54" t="s">
        <v>8</v>
      </c>
      <c r="C10" s="40">
        <v>2160</v>
      </c>
      <c r="D10" s="40">
        <v>2462</v>
      </c>
      <c r="E10" s="40">
        <v>2062</v>
      </c>
      <c r="F10" s="40">
        <v>2282</v>
      </c>
      <c r="G10" s="40">
        <v>2309</v>
      </c>
    </row>
    <row r="11" spans="2:22" s="67" customFormat="1" ht="17.100000000000001" customHeight="1" thickBot="1" x14ac:dyDescent="0.25">
      <c r="B11" s="54" t="s">
        <v>9</v>
      </c>
      <c r="C11" s="40">
        <v>688</v>
      </c>
      <c r="D11" s="40">
        <v>752</v>
      </c>
      <c r="E11" s="40">
        <v>508</v>
      </c>
      <c r="F11" s="40">
        <v>492</v>
      </c>
      <c r="G11" s="40">
        <v>524</v>
      </c>
    </row>
    <row r="12" spans="2:22" s="67" customFormat="1" ht="17.100000000000001" customHeight="1" thickBot="1" x14ac:dyDescent="0.25">
      <c r="B12" s="54" t="s">
        <v>52</v>
      </c>
      <c r="C12" s="40">
        <v>1993</v>
      </c>
      <c r="D12" s="40">
        <v>2086</v>
      </c>
      <c r="E12" s="40">
        <v>1640</v>
      </c>
      <c r="F12" s="40">
        <v>1619</v>
      </c>
      <c r="G12" s="40">
        <v>2124</v>
      </c>
    </row>
    <row r="13" spans="2:22" s="67" customFormat="1" ht="17.100000000000001" customHeight="1" thickBot="1" x14ac:dyDescent="0.25">
      <c r="B13" s="54" t="s">
        <v>20</v>
      </c>
      <c r="C13" s="40">
        <v>1721</v>
      </c>
      <c r="D13" s="40">
        <v>1145</v>
      </c>
      <c r="E13" s="40">
        <v>1020</v>
      </c>
      <c r="F13" s="40">
        <v>1072</v>
      </c>
      <c r="G13" s="40">
        <v>1203</v>
      </c>
    </row>
    <row r="14" spans="2:22" s="67" customFormat="1" ht="17.100000000000001" customHeight="1" thickBot="1" x14ac:dyDescent="0.25">
      <c r="B14" s="54" t="s">
        <v>26</v>
      </c>
      <c r="C14" s="40">
        <v>4463</v>
      </c>
      <c r="D14" s="40">
        <v>4630</v>
      </c>
      <c r="E14" s="40">
        <v>3408</v>
      </c>
      <c r="F14" s="40">
        <v>4024</v>
      </c>
      <c r="G14" s="40">
        <v>4579</v>
      </c>
    </row>
    <row r="15" spans="2:22" s="67" customFormat="1" ht="17.100000000000001" customHeight="1" thickBot="1" x14ac:dyDescent="0.25">
      <c r="B15" s="54" t="s">
        <v>46</v>
      </c>
      <c r="C15" s="40">
        <v>3077</v>
      </c>
      <c r="D15" s="40">
        <v>3699</v>
      </c>
      <c r="E15" s="40">
        <v>2646</v>
      </c>
      <c r="F15" s="40">
        <v>3023</v>
      </c>
      <c r="G15" s="40">
        <v>3312</v>
      </c>
    </row>
    <row r="16" spans="2:22" ht="17.100000000000001" customHeight="1" thickBot="1" x14ac:dyDescent="0.25">
      <c r="B16" s="54" t="s">
        <v>21</v>
      </c>
      <c r="C16" s="40">
        <v>507</v>
      </c>
      <c r="D16" s="40">
        <v>634</v>
      </c>
      <c r="E16" s="40">
        <v>565</v>
      </c>
      <c r="F16" s="40">
        <v>655</v>
      </c>
      <c r="G16" s="40">
        <v>559</v>
      </c>
    </row>
    <row r="17" spans="2:18" ht="17.100000000000001" customHeight="1" thickBot="1" x14ac:dyDescent="0.25">
      <c r="B17" s="54" t="s">
        <v>10</v>
      </c>
      <c r="C17" s="40">
        <v>2640</v>
      </c>
      <c r="D17" s="40">
        <v>2929</v>
      </c>
      <c r="E17" s="40">
        <v>1972</v>
      </c>
      <c r="F17" s="40">
        <v>2309</v>
      </c>
      <c r="G17" s="40">
        <v>2851</v>
      </c>
    </row>
    <row r="18" spans="2:18" ht="17.100000000000001" customHeight="1" thickBot="1" x14ac:dyDescent="0.25">
      <c r="B18" s="54" t="s">
        <v>142</v>
      </c>
      <c r="C18" s="40">
        <v>5984</v>
      </c>
      <c r="D18" s="40">
        <v>8364</v>
      </c>
      <c r="E18" s="40">
        <v>5321</v>
      </c>
      <c r="F18" s="40">
        <v>5733</v>
      </c>
      <c r="G18" s="40">
        <v>5857</v>
      </c>
    </row>
    <row r="19" spans="2:18" ht="17.100000000000001" customHeight="1" thickBot="1" x14ac:dyDescent="0.25">
      <c r="B19" s="54" t="s">
        <v>143</v>
      </c>
      <c r="C19" s="40">
        <v>1033</v>
      </c>
      <c r="D19" s="40">
        <v>844</v>
      </c>
      <c r="E19" s="40">
        <v>500</v>
      </c>
      <c r="F19" s="40">
        <v>752</v>
      </c>
      <c r="G19" s="40">
        <v>858</v>
      </c>
    </row>
    <row r="20" spans="2:18" ht="17.100000000000001" customHeight="1" thickBot="1" x14ac:dyDescent="0.25">
      <c r="B20" s="54" t="s">
        <v>144</v>
      </c>
      <c r="C20" s="40">
        <v>344</v>
      </c>
      <c r="D20" s="40">
        <v>390</v>
      </c>
      <c r="E20" s="40">
        <v>289</v>
      </c>
      <c r="F20" s="40">
        <v>343</v>
      </c>
      <c r="G20" s="40">
        <v>357</v>
      </c>
    </row>
    <row r="21" spans="2:18" ht="17.100000000000001" customHeight="1" thickBot="1" x14ac:dyDescent="0.25">
      <c r="B21" s="54" t="s">
        <v>49</v>
      </c>
      <c r="C21" s="40">
        <v>2339</v>
      </c>
      <c r="D21" s="40">
        <v>2626</v>
      </c>
      <c r="E21" s="40">
        <v>1728</v>
      </c>
      <c r="F21" s="40">
        <v>2088</v>
      </c>
      <c r="G21" s="40">
        <v>2517</v>
      </c>
    </row>
    <row r="22" spans="2:18" ht="17.100000000000001" customHeight="1" thickBot="1" x14ac:dyDescent="0.25">
      <c r="B22" s="54" t="s">
        <v>11</v>
      </c>
      <c r="C22" s="40">
        <v>242</v>
      </c>
      <c r="D22" s="40">
        <v>342</v>
      </c>
      <c r="E22" s="40">
        <v>271</v>
      </c>
      <c r="F22" s="40">
        <v>255</v>
      </c>
      <c r="G22" s="40">
        <v>270</v>
      </c>
    </row>
    <row r="23" spans="2:18" ht="17.100000000000001" customHeight="1" thickBot="1" x14ac:dyDescent="0.25">
      <c r="B23" s="56" t="s">
        <v>22</v>
      </c>
      <c r="C23" s="57">
        <v>35673</v>
      </c>
      <c r="D23" s="57">
        <v>40125</v>
      </c>
      <c r="E23" s="57">
        <v>28546</v>
      </c>
      <c r="F23" s="57">
        <v>32726</v>
      </c>
      <c r="G23" s="57">
        <v>36146</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244</v>
      </c>
    </row>
    <row r="28" spans="2:18" ht="17.100000000000001" customHeight="1" thickBot="1" x14ac:dyDescent="0.25">
      <c r="B28" s="54" t="s">
        <v>50</v>
      </c>
      <c r="C28" s="36">
        <f t="shared" ref="C28:C45" si="0">+(G6-C6)/C6</f>
        <v>-3.1397429640475032E-2</v>
      </c>
    </row>
    <row r="29" spans="2:18" ht="17.100000000000001" customHeight="1" thickBot="1" x14ac:dyDescent="0.25">
      <c r="B29" s="54" t="s">
        <v>51</v>
      </c>
      <c r="C29" s="36">
        <f t="shared" si="0"/>
        <v>0.23521126760563379</v>
      </c>
    </row>
    <row r="30" spans="2:18" ht="17.100000000000001" customHeight="1" thickBot="1" x14ac:dyDescent="0.25">
      <c r="B30" s="54" t="s">
        <v>141</v>
      </c>
      <c r="C30" s="36">
        <f t="shared" si="0"/>
        <v>0.34083601286173631</v>
      </c>
    </row>
    <row r="31" spans="2:18" ht="17.100000000000001" customHeight="1" thickBot="1" x14ac:dyDescent="0.25">
      <c r="B31" s="54" t="s">
        <v>45</v>
      </c>
      <c r="C31" s="36">
        <f t="shared" si="0"/>
        <v>7.5144508670520235E-2</v>
      </c>
    </row>
    <row r="32" spans="2:18" ht="17.100000000000001" customHeight="1" thickBot="1" x14ac:dyDescent="0.25">
      <c r="B32" s="54" t="s">
        <v>8</v>
      </c>
      <c r="C32" s="36">
        <f t="shared" si="0"/>
        <v>6.8981481481481477E-2</v>
      </c>
    </row>
    <row r="33" spans="2:3" ht="17.100000000000001" customHeight="1" thickBot="1" x14ac:dyDescent="0.25">
      <c r="B33" s="54" t="s">
        <v>9</v>
      </c>
      <c r="C33" s="36">
        <f t="shared" si="0"/>
        <v>-0.23837209302325582</v>
      </c>
    </row>
    <row r="34" spans="2:3" ht="17.100000000000001" customHeight="1" thickBot="1" x14ac:dyDescent="0.25">
      <c r="B34" s="54" t="s">
        <v>52</v>
      </c>
      <c r="C34" s="36">
        <f t="shared" si="0"/>
        <v>6.573005519317611E-2</v>
      </c>
    </row>
    <row r="35" spans="2:3" ht="17.100000000000001" customHeight="1" thickBot="1" x14ac:dyDescent="0.25">
      <c r="B35" s="54" t="s">
        <v>47</v>
      </c>
      <c r="C35" s="36">
        <f t="shared" si="0"/>
        <v>-0.30098779779198143</v>
      </c>
    </row>
    <row r="36" spans="2:3" ht="17.100000000000001" customHeight="1" thickBot="1" x14ac:dyDescent="0.25">
      <c r="B36" s="54" t="s">
        <v>26</v>
      </c>
      <c r="C36" s="36">
        <f t="shared" si="0"/>
        <v>2.5991485547837777E-2</v>
      </c>
    </row>
    <row r="37" spans="2:3" ht="17.100000000000001" customHeight="1" thickBot="1" x14ac:dyDescent="0.25">
      <c r="B37" s="54" t="s">
        <v>46</v>
      </c>
      <c r="C37" s="36">
        <f t="shared" si="0"/>
        <v>7.6373090672733179E-2</v>
      </c>
    </row>
    <row r="38" spans="2:3" ht="17.100000000000001" customHeight="1" thickBot="1" x14ac:dyDescent="0.25">
      <c r="B38" s="54" t="s">
        <v>21</v>
      </c>
      <c r="C38" s="36">
        <f t="shared" si="0"/>
        <v>0.10256410256410256</v>
      </c>
    </row>
    <row r="39" spans="2:3" ht="17.100000000000001" customHeight="1" thickBot="1" x14ac:dyDescent="0.25">
      <c r="B39" s="54" t="s">
        <v>10</v>
      </c>
      <c r="C39" s="36">
        <f t="shared" si="0"/>
        <v>7.9924242424242425E-2</v>
      </c>
    </row>
    <row r="40" spans="2:3" ht="17.100000000000001" customHeight="1" thickBot="1" x14ac:dyDescent="0.25">
      <c r="B40" s="54" t="s">
        <v>142</v>
      </c>
      <c r="C40" s="36">
        <f t="shared" si="0"/>
        <v>-2.1223262032085563E-2</v>
      </c>
    </row>
    <row r="41" spans="2:3" ht="17.100000000000001" customHeight="1" thickBot="1" x14ac:dyDescent="0.25">
      <c r="B41" s="54" t="s">
        <v>143</v>
      </c>
      <c r="C41" s="36">
        <f t="shared" si="0"/>
        <v>-0.16940948693126814</v>
      </c>
    </row>
    <row r="42" spans="2:3" ht="17.100000000000001" customHeight="1" thickBot="1" x14ac:dyDescent="0.25">
      <c r="B42" s="54" t="s">
        <v>144</v>
      </c>
      <c r="C42" s="36">
        <f t="shared" si="0"/>
        <v>3.7790697674418602E-2</v>
      </c>
    </row>
    <row r="43" spans="2:3" ht="17.100000000000001" customHeight="1" thickBot="1" x14ac:dyDescent="0.25">
      <c r="B43" s="54" t="s">
        <v>49</v>
      </c>
      <c r="C43" s="36">
        <f t="shared" si="0"/>
        <v>7.6100897819581015E-2</v>
      </c>
    </row>
    <row r="44" spans="2:3" ht="17.100000000000001" customHeight="1" thickBot="1" x14ac:dyDescent="0.25">
      <c r="B44" s="54" t="s">
        <v>11</v>
      </c>
      <c r="C44" s="36">
        <f t="shared" si="0"/>
        <v>0.11570247933884298</v>
      </c>
    </row>
    <row r="45" spans="2:3" ht="17.100000000000001" customHeight="1" thickBot="1" x14ac:dyDescent="0.25">
      <c r="B45" s="56" t="s">
        <v>22</v>
      </c>
      <c r="C45" s="65">
        <f t="shared" si="0"/>
        <v>1.3259327782917052E-2</v>
      </c>
    </row>
    <row r="51" spans="2:14" ht="39" customHeight="1" x14ac:dyDescent="0.2">
      <c r="C51" s="38" t="s">
        <v>235</v>
      </c>
      <c r="D51" s="38" t="s">
        <v>239</v>
      </c>
      <c r="E51" s="38" t="s">
        <v>240</v>
      </c>
      <c r="F51" s="60" t="s">
        <v>241</v>
      </c>
      <c r="G51" s="38" t="s">
        <v>243</v>
      </c>
      <c r="I51" s="122"/>
      <c r="K51" s="110"/>
      <c r="L51" s="122">
        <v>45292</v>
      </c>
      <c r="N51" s="119">
        <v>45474</v>
      </c>
    </row>
    <row r="52" spans="2:14" ht="15" thickBot="1" x14ac:dyDescent="0.25">
      <c r="B52" s="54" t="s">
        <v>50</v>
      </c>
      <c r="C52" s="102">
        <f>+C6/$L52*100000</f>
        <v>69.844129536715371</v>
      </c>
      <c r="D52" s="102">
        <f t="shared" ref="D52:G52" si="1">+D6/$L52*100000</f>
        <v>73.343721516105049</v>
      </c>
      <c r="E52" s="102">
        <f t="shared" si="1"/>
        <v>50.619098273314954</v>
      </c>
      <c r="F52" s="102">
        <f t="shared" si="1"/>
        <v>66.003668208683848</v>
      </c>
      <c r="G52" s="102">
        <f t="shared" si="1"/>
        <v>67.651203393786133</v>
      </c>
      <c r="K52" s="110"/>
      <c r="L52" s="12">
        <v>8801026</v>
      </c>
      <c r="N52" s="12">
        <v>8806956</v>
      </c>
    </row>
    <row r="53" spans="2:14" ht="15" thickBot="1" x14ac:dyDescent="0.25">
      <c r="B53" s="54" t="s">
        <v>51</v>
      </c>
      <c r="C53" s="102">
        <f t="shared" ref="C53:G53" si="2">+C7/$L53*100000</f>
        <v>52.530684208462468</v>
      </c>
      <c r="D53" s="102">
        <f t="shared" si="2"/>
        <v>61.631070345984845</v>
      </c>
      <c r="E53" s="102">
        <f t="shared" si="2"/>
        <v>47.795523941784161</v>
      </c>
      <c r="F53" s="102">
        <f t="shared" si="2"/>
        <v>50.459051591790711</v>
      </c>
      <c r="G53" s="102">
        <f t="shared" si="2"/>
        <v>64.886493029326175</v>
      </c>
      <c r="K53" s="110"/>
      <c r="L53" s="12">
        <v>1351591</v>
      </c>
      <c r="N53" s="12">
        <v>1348206</v>
      </c>
    </row>
    <row r="54" spans="2:14" ht="15" thickBot="1" x14ac:dyDescent="0.25">
      <c r="B54" s="54" t="s">
        <v>141</v>
      </c>
      <c r="C54" s="102">
        <f t="shared" ref="C54:G54" si="3">+C8/$L54*100000</f>
        <v>92.412928301236434</v>
      </c>
      <c r="D54" s="102">
        <f t="shared" si="3"/>
        <v>122.12769624375618</v>
      </c>
      <c r="E54" s="102">
        <f t="shared" si="3"/>
        <v>93.205322113036956</v>
      </c>
      <c r="F54" s="102">
        <f t="shared" si="3"/>
        <v>85.578531674456897</v>
      </c>
      <c r="G54" s="102">
        <f t="shared" si="3"/>
        <v>123.91058232030737</v>
      </c>
      <c r="K54" s="110"/>
      <c r="L54" s="12">
        <v>1009599</v>
      </c>
      <c r="N54" s="12">
        <v>1010058</v>
      </c>
    </row>
    <row r="55" spans="2:14" ht="15" thickBot="1" x14ac:dyDescent="0.25">
      <c r="B55" s="54" t="s">
        <v>45</v>
      </c>
      <c r="C55" s="102">
        <f t="shared" ref="C55:G55" si="4">+C9/$L55*100000</f>
        <v>56.179410408453535</v>
      </c>
      <c r="D55" s="102">
        <f t="shared" si="4"/>
        <v>56.910067480239789</v>
      </c>
      <c r="E55" s="102">
        <f t="shared" si="4"/>
        <v>46.599684356144991</v>
      </c>
      <c r="F55" s="102">
        <f t="shared" si="4"/>
        <v>58.77730221924908</v>
      </c>
      <c r="G55" s="102">
        <f t="shared" si="4"/>
        <v>60.400984600996289</v>
      </c>
      <c r="K55" s="110"/>
      <c r="L55" s="12">
        <v>1231768</v>
      </c>
      <c r="N55" s="12">
        <v>1238812</v>
      </c>
    </row>
    <row r="56" spans="2:14" ht="15" thickBot="1" x14ac:dyDescent="0.25">
      <c r="B56" s="54" t="s">
        <v>8</v>
      </c>
      <c r="C56" s="102">
        <f t="shared" ref="C56:G56" si="5">+C10/$L56*100000</f>
        <v>96.482239674390314</v>
      </c>
      <c r="D56" s="102">
        <f t="shared" si="5"/>
        <v>109.97188614738377</v>
      </c>
      <c r="E56" s="102">
        <f t="shared" si="5"/>
        <v>92.104804726200385</v>
      </c>
      <c r="F56" s="102">
        <f t="shared" si="5"/>
        <v>101.93169950785123</v>
      </c>
      <c r="G56" s="102">
        <f t="shared" si="5"/>
        <v>103.13772750378114</v>
      </c>
      <c r="K56" s="110"/>
      <c r="L56" s="12">
        <v>2238754</v>
      </c>
      <c r="N56" s="12">
        <v>2246132</v>
      </c>
    </row>
    <row r="57" spans="2:14" ht="15" thickBot="1" x14ac:dyDescent="0.25">
      <c r="B57" s="54" t="s">
        <v>9</v>
      </c>
      <c r="C57" s="102">
        <f t="shared" ref="C57:G57" si="6">+C11/$L57*100000</f>
        <v>116.44221639635033</v>
      </c>
      <c r="D57" s="102">
        <f t="shared" si="6"/>
        <v>127.27405047973177</v>
      </c>
      <c r="E57" s="102">
        <f t="shared" si="6"/>
        <v>85.977683036840077</v>
      </c>
      <c r="F57" s="102">
        <f t="shared" si="6"/>
        <v>83.269724515994724</v>
      </c>
      <c r="G57" s="102">
        <f t="shared" si="6"/>
        <v>88.685641557685443</v>
      </c>
      <c r="K57" s="110"/>
      <c r="L57" s="12">
        <v>590851</v>
      </c>
      <c r="N57" s="12">
        <v>591546</v>
      </c>
    </row>
    <row r="58" spans="2:14" ht="15" thickBot="1" x14ac:dyDescent="0.25">
      <c r="B58" s="54" t="s">
        <v>53</v>
      </c>
      <c r="C58" s="102">
        <f t="shared" ref="C58:G58" si="7">+C12/$L58*100000</f>
        <v>83.330476208793641</v>
      </c>
      <c r="D58" s="102">
        <f t="shared" si="7"/>
        <v>87.218953021346479</v>
      </c>
      <c r="E58" s="102">
        <f t="shared" si="7"/>
        <v>68.570988952544695</v>
      </c>
      <c r="F58" s="102">
        <f t="shared" si="7"/>
        <v>67.692945801323091</v>
      </c>
      <c r="G58" s="102">
        <f t="shared" si="7"/>
        <v>88.807793009271293</v>
      </c>
      <c r="K58" s="110"/>
      <c r="L58" s="12">
        <v>2391682</v>
      </c>
      <c r="N58" s="12">
        <v>2390321</v>
      </c>
    </row>
    <row r="59" spans="2:14" ht="15" thickBot="1" x14ac:dyDescent="0.25">
      <c r="B59" s="54" t="s">
        <v>47</v>
      </c>
      <c r="C59" s="102">
        <f t="shared" ref="C59:G59" si="8">+C13/$L59*100000</f>
        <v>81.779747799050867</v>
      </c>
      <c r="D59" s="102">
        <f t="shared" si="8"/>
        <v>54.408954811105893</v>
      </c>
      <c r="E59" s="102">
        <f t="shared" si="8"/>
        <v>48.469112582819221</v>
      </c>
      <c r="F59" s="102">
        <f t="shared" si="8"/>
        <v>50.940086949786476</v>
      </c>
      <c r="G59" s="102">
        <f t="shared" si="8"/>
        <v>57.165041605030908</v>
      </c>
      <c r="K59" s="110"/>
      <c r="L59" s="12">
        <v>2104433</v>
      </c>
      <c r="N59" s="12">
        <v>2107420</v>
      </c>
    </row>
    <row r="60" spans="2:14" ht="15" thickBot="1" x14ac:dyDescent="0.25">
      <c r="B60" s="54" t="s">
        <v>26</v>
      </c>
      <c r="C60" s="102">
        <f t="shared" ref="C60:G60" si="9">+C14/$L60*100000</f>
        <v>55.702338087855928</v>
      </c>
      <c r="D60" s="102">
        <f t="shared" si="9"/>
        <v>57.786651433289933</v>
      </c>
      <c r="E60" s="102">
        <f t="shared" si="9"/>
        <v>42.534969348736951</v>
      </c>
      <c r="F60" s="102">
        <f t="shared" si="9"/>
        <v>50.223214982194101</v>
      </c>
      <c r="G60" s="102">
        <f t="shared" si="9"/>
        <v>57.150124603247214</v>
      </c>
      <c r="K60" s="110"/>
      <c r="L60" s="12">
        <v>8012231</v>
      </c>
      <c r="N60" s="12">
        <v>8068180</v>
      </c>
    </row>
    <row r="61" spans="2:14" ht="15" thickBot="1" x14ac:dyDescent="0.25">
      <c r="B61" s="54" t="s">
        <v>204</v>
      </c>
      <c r="C61" s="102">
        <f t="shared" ref="C61:G61" si="10">+C15/$L61*100000</f>
        <v>57.846120296242816</v>
      </c>
      <c r="D61" s="102">
        <f t="shared" si="10"/>
        <v>69.539421181606173</v>
      </c>
      <c r="E61" s="102">
        <f t="shared" si="10"/>
        <v>49.743527560564999</v>
      </c>
      <c r="F61" s="102">
        <f t="shared" si="10"/>
        <v>56.830946264394555</v>
      </c>
      <c r="G61" s="102">
        <f t="shared" si="10"/>
        <v>62.264007286693605</v>
      </c>
      <c r="K61" s="110"/>
      <c r="L61" s="12">
        <v>5319285</v>
      </c>
      <c r="N61" s="12">
        <v>5359309</v>
      </c>
    </row>
    <row r="62" spans="2:14" ht="15" thickBot="1" x14ac:dyDescent="0.25">
      <c r="B62" s="54" t="s">
        <v>21</v>
      </c>
      <c r="C62" s="102">
        <f t="shared" ref="C62:G62" si="11">+C16/$L62*100000</f>
        <v>48.071407373414331</v>
      </c>
      <c r="D62" s="102">
        <f t="shared" si="11"/>
        <v>60.112963066557569</v>
      </c>
      <c r="E62" s="102">
        <f t="shared" si="11"/>
        <v>53.570700524613606</v>
      </c>
      <c r="F62" s="102">
        <f t="shared" si="11"/>
        <v>62.104086448888339</v>
      </c>
      <c r="G62" s="102">
        <f t="shared" si="11"/>
        <v>53.001808129661953</v>
      </c>
      <c r="K62" s="110"/>
      <c r="L62" s="12">
        <v>1054681</v>
      </c>
      <c r="N62" s="12">
        <v>1051901</v>
      </c>
    </row>
    <row r="63" spans="2:14" ht="15" thickBot="1" x14ac:dyDescent="0.25">
      <c r="B63" s="54" t="s">
        <v>10</v>
      </c>
      <c r="C63" s="102">
        <f t="shared" ref="C63:G63" si="12">+C17/$L63*100000</f>
        <v>97.566996928487455</v>
      </c>
      <c r="D63" s="102">
        <f t="shared" si="12"/>
        <v>108.24762651649235</v>
      </c>
      <c r="E63" s="102">
        <f t="shared" si="12"/>
        <v>72.879590129915627</v>
      </c>
      <c r="F63" s="102">
        <f t="shared" si="12"/>
        <v>85.334165116620269</v>
      </c>
      <c r="G63" s="102">
        <f t="shared" si="12"/>
        <v>105.36496524360521</v>
      </c>
      <c r="K63" s="110"/>
      <c r="L63" s="12">
        <v>2705833</v>
      </c>
      <c r="N63" s="12">
        <v>2706953</v>
      </c>
    </row>
    <row r="64" spans="2:14" ht="15" thickBot="1" x14ac:dyDescent="0.25">
      <c r="B64" s="54" t="s">
        <v>142</v>
      </c>
      <c r="C64" s="102">
        <f t="shared" ref="C64:G64" si="13">+C18/$L64*100000</f>
        <v>85.372680856260601</v>
      </c>
      <c r="D64" s="102">
        <f t="shared" si="13"/>
        <v>119.32772437863697</v>
      </c>
      <c r="E64" s="102">
        <f t="shared" si="13"/>
        <v>75.913775875027184</v>
      </c>
      <c r="F64" s="102">
        <f t="shared" si="13"/>
        <v>81.791707778900744</v>
      </c>
      <c r="G64" s="102">
        <f t="shared" si="13"/>
        <v>83.560794080066557</v>
      </c>
      <c r="K64" s="110"/>
      <c r="L64" s="12">
        <v>7009268</v>
      </c>
      <c r="N64" s="12">
        <v>7058041</v>
      </c>
    </row>
    <row r="65" spans="2:14" ht="15" thickBot="1" x14ac:dyDescent="0.25">
      <c r="B65" s="54" t="s">
        <v>143</v>
      </c>
      <c r="C65" s="102">
        <f t="shared" ref="C65:G65" si="14">+C19/$L65*100000</f>
        <v>65.859436962381693</v>
      </c>
      <c r="D65" s="102">
        <f t="shared" si="14"/>
        <v>53.809646462972083</v>
      </c>
      <c r="E65" s="102">
        <f t="shared" si="14"/>
        <v>31.877752643940802</v>
      </c>
      <c r="F65" s="102">
        <f t="shared" si="14"/>
        <v>47.944139976486966</v>
      </c>
      <c r="G65" s="102">
        <f t="shared" si="14"/>
        <v>54.702223537002425</v>
      </c>
      <c r="K65" s="110"/>
      <c r="L65" s="12">
        <v>1568492</v>
      </c>
      <c r="N65" s="12">
        <v>1575171</v>
      </c>
    </row>
    <row r="66" spans="2:14" ht="15" thickBot="1" x14ac:dyDescent="0.25">
      <c r="B66" s="54" t="s">
        <v>144</v>
      </c>
      <c r="C66" s="102">
        <f t="shared" ref="C66:G66" si="15">+C20/$L66*100000</f>
        <v>50.712555632705474</v>
      </c>
      <c r="D66" s="102">
        <f t="shared" si="15"/>
        <v>57.49388574638121</v>
      </c>
      <c r="E66" s="102">
        <f t="shared" si="15"/>
        <v>42.604443540267091</v>
      </c>
      <c r="F66" s="102">
        <f t="shared" si="15"/>
        <v>50.565135412842956</v>
      </c>
      <c r="G66" s="102">
        <f t="shared" si="15"/>
        <v>52.62901849091817</v>
      </c>
      <c r="K66" s="110"/>
      <c r="L66" s="12">
        <v>678333</v>
      </c>
      <c r="N66" s="12">
        <v>680296</v>
      </c>
    </row>
    <row r="67" spans="2:14" ht="15" thickBot="1" x14ac:dyDescent="0.25">
      <c r="B67" s="54" t="s">
        <v>49</v>
      </c>
      <c r="C67" s="102">
        <f t="shared" ref="C67:G67" si="16">+C21/$L67*100000</f>
        <v>104.99693852449448</v>
      </c>
      <c r="D67" s="102">
        <f t="shared" si="16"/>
        <v>117.88027386289977</v>
      </c>
      <c r="E67" s="102">
        <f t="shared" si="16"/>
        <v>77.569350051443564</v>
      </c>
      <c r="F67" s="102">
        <f t="shared" si="16"/>
        <v>93.729631312160976</v>
      </c>
      <c r="G67" s="102">
        <f t="shared" si="16"/>
        <v>112.98729981451588</v>
      </c>
      <c r="K67" s="110"/>
      <c r="L67" s="12">
        <v>2227684</v>
      </c>
      <c r="N67" s="12">
        <v>2233309</v>
      </c>
    </row>
    <row r="68" spans="2:14" ht="15" thickBot="1" x14ac:dyDescent="0.25">
      <c r="B68" s="54" t="s">
        <v>11</v>
      </c>
      <c r="C68" s="102">
        <f t="shared" ref="C68:G69" si="17">+C22/$L68*100000</f>
        <v>74.648964785430493</v>
      </c>
      <c r="D68" s="102">
        <f t="shared" si="17"/>
        <v>105.49564444883153</v>
      </c>
      <c r="E68" s="102">
        <f t="shared" si="17"/>
        <v>83.59450188781679</v>
      </c>
      <c r="F68" s="102">
        <f t="shared" si="17"/>
        <v>78.659033141672623</v>
      </c>
      <c r="G68" s="102">
        <f t="shared" si="17"/>
        <v>83.286035091182782</v>
      </c>
      <c r="K68" s="110"/>
      <c r="L68" s="12">
        <v>324184</v>
      </c>
      <c r="N68" s="12">
        <v>325264</v>
      </c>
    </row>
    <row r="69" spans="2:14" ht="15" thickBot="1" x14ac:dyDescent="0.25">
      <c r="B69" s="56" t="s">
        <v>22</v>
      </c>
      <c r="C69" s="103">
        <f t="shared" si="17"/>
        <v>73.371500993578834</v>
      </c>
      <c r="D69" s="103">
        <f t="shared" si="17"/>
        <v>82.528284062662252</v>
      </c>
      <c r="E69" s="103">
        <f t="shared" si="17"/>
        <v>58.712832320317929</v>
      </c>
      <c r="F69" s="103">
        <f t="shared" si="17"/>
        <v>67.310171320490596</v>
      </c>
      <c r="G69" s="103">
        <f t="shared" si="17"/>
        <v>74.344357775177329</v>
      </c>
      <c r="K69" s="110"/>
      <c r="L69" s="12">
        <v>48619695</v>
      </c>
      <c r="N69" s="12">
        <v>48797875</v>
      </c>
    </row>
    <row r="70" spans="2:14" ht="13.5" thickBot="1" x14ac:dyDescent="0.25">
      <c r="C70" s="102"/>
      <c r="D70" s="102"/>
      <c r="E70" s="102"/>
      <c r="F70" s="102"/>
      <c r="G70" s="102"/>
    </row>
    <row r="71" spans="2:14" ht="13.5" thickBot="1" x14ac:dyDescent="0.25">
      <c r="C71" s="102"/>
      <c r="D71" s="102"/>
      <c r="E71" s="102"/>
      <c r="F71" s="102"/>
      <c r="G71" s="102"/>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topLeftCell="U1" zoomScaleNormal="100" workbookViewId="0"/>
  </sheetViews>
  <sheetFormatPr baseColWidth="10" defaultColWidth="11.42578125" defaultRowHeight="12.75" x14ac:dyDescent="0.2"/>
  <cols>
    <col min="1" max="1" width="10.42578125" style="12" customWidth="1"/>
    <col min="2" max="2" width="30.85546875" style="12" customWidth="1"/>
    <col min="3" max="11" width="12.42578125" style="12" customWidth="1"/>
    <col min="12" max="12" width="0.140625" style="12" customWidth="1"/>
    <col min="13" max="13" width="12.42578125" style="12" customWidth="1"/>
    <col min="14" max="14" width="12.140625" style="12" customWidth="1"/>
    <col min="15" max="15" width="10" style="12" customWidth="1"/>
    <col min="16" max="16" width="11" style="12" customWidth="1"/>
    <col min="17" max="17" width="20.85546875" style="12" customWidth="1"/>
    <col min="18" max="18" width="11.5703125" style="12" customWidth="1"/>
    <col min="19" max="19" width="13" style="12" customWidth="1"/>
    <col min="20" max="20" width="11.42578125" style="12" customWidth="1"/>
    <col min="21" max="23" width="12.42578125" style="12" customWidth="1"/>
    <col min="24" max="24" width="12.85546875" style="12" customWidth="1"/>
    <col min="25" max="59" width="12.425781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235</v>
      </c>
      <c r="D5" s="38" t="s">
        <v>239</v>
      </c>
      <c r="E5" s="38" t="s">
        <v>240</v>
      </c>
      <c r="F5" s="60" t="s">
        <v>241</v>
      </c>
      <c r="G5" s="38" t="s">
        <v>243</v>
      </c>
    </row>
    <row r="6" spans="1:18" ht="17.100000000000001" customHeight="1" thickBot="1" x14ac:dyDescent="0.25">
      <c r="B6" s="54" t="s">
        <v>50</v>
      </c>
      <c r="C6" s="40">
        <v>1458</v>
      </c>
      <c r="D6" s="40">
        <v>1238</v>
      </c>
      <c r="E6" s="40">
        <v>1277</v>
      </c>
      <c r="F6" s="40">
        <v>1546</v>
      </c>
      <c r="G6" s="40">
        <v>1463</v>
      </c>
    </row>
    <row r="7" spans="1:18" ht="17.100000000000001" customHeight="1" thickBot="1" x14ac:dyDescent="0.25">
      <c r="B7" s="54" t="s">
        <v>51</v>
      </c>
      <c r="C7" s="40">
        <v>67</v>
      </c>
      <c r="D7" s="40">
        <v>86</v>
      </c>
      <c r="E7" s="40">
        <v>116</v>
      </c>
      <c r="F7" s="40">
        <v>118</v>
      </c>
      <c r="G7" s="40">
        <v>106</v>
      </c>
    </row>
    <row r="8" spans="1:18" ht="17.100000000000001" customHeight="1" thickBot="1" x14ac:dyDescent="0.25">
      <c r="B8" s="54" t="s">
        <v>141</v>
      </c>
      <c r="C8" s="40">
        <v>98</v>
      </c>
      <c r="D8" s="40">
        <v>77</v>
      </c>
      <c r="E8" s="40">
        <v>98</v>
      </c>
      <c r="F8" s="40">
        <v>115</v>
      </c>
      <c r="G8" s="40">
        <v>102</v>
      </c>
    </row>
    <row r="9" spans="1:18" ht="17.100000000000001" customHeight="1" thickBot="1" x14ac:dyDescent="0.25">
      <c r="B9" s="54" t="s">
        <v>45</v>
      </c>
      <c r="C9" s="40">
        <v>92</v>
      </c>
      <c r="D9" s="40">
        <v>111</v>
      </c>
      <c r="E9" s="40">
        <v>110</v>
      </c>
      <c r="F9" s="40">
        <v>88</v>
      </c>
      <c r="G9" s="40">
        <v>117</v>
      </c>
    </row>
    <row r="10" spans="1:18" ht="17.100000000000001" customHeight="1" thickBot="1" x14ac:dyDescent="0.25">
      <c r="B10" s="54" t="s">
        <v>8</v>
      </c>
      <c r="C10" s="40">
        <v>243</v>
      </c>
      <c r="D10" s="40">
        <v>198</v>
      </c>
      <c r="E10" s="40">
        <v>225</v>
      </c>
      <c r="F10" s="40">
        <v>221</v>
      </c>
      <c r="G10" s="40">
        <v>282</v>
      </c>
    </row>
    <row r="11" spans="1:18" ht="17.100000000000001" customHeight="1" thickBot="1" x14ac:dyDescent="0.25">
      <c r="A11" s="67"/>
      <c r="B11" s="54" t="s">
        <v>9</v>
      </c>
      <c r="C11" s="40">
        <v>71</v>
      </c>
      <c r="D11" s="40">
        <v>48</v>
      </c>
      <c r="E11" s="40">
        <v>68</v>
      </c>
      <c r="F11" s="40">
        <v>53</v>
      </c>
      <c r="G11" s="40">
        <v>58</v>
      </c>
    </row>
    <row r="12" spans="1:18" ht="17.100000000000001" customHeight="1" thickBot="1" x14ac:dyDescent="0.25">
      <c r="A12" s="67"/>
      <c r="B12" s="54" t="s">
        <v>53</v>
      </c>
      <c r="C12" s="40">
        <v>178</v>
      </c>
      <c r="D12" s="40">
        <v>164</v>
      </c>
      <c r="E12" s="40">
        <v>239</v>
      </c>
      <c r="F12" s="40">
        <v>264</v>
      </c>
      <c r="G12" s="40">
        <v>252</v>
      </c>
    </row>
    <row r="13" spans="1:18" ht="17.100000000000001" customHeight="1" thickBot="1" x14ac:dyDescent="0.25">
      <c r="A13" s="67"/>
      <c r="B13" s="54" t="s">
        <v>47</v>
      </c>
      <c r="C13" s="40">
        <v>243</v>
      </c>
      <c r="D13" s="40">
        <v>265</v>
      </c>
      <c r="E13" s="40">
        <v>277</v>
      </c>
      <c r="F13" s="40">
        <v>337</v>
      </c>
      <c r="G13" s="40">
        <v>300</v>
      </c>
    </row>
    <row r="14" spans="1:18" ht="17.100000000000001" customHeight="1" thickBot="1" x14ac:dyDescent="0.25">
      <c r="A14" s="67"/>
      <c r="B14" s="54" t="s">
        <v>26</v>
      </c>
      <c r="C14" s="40">
        <v>1125</v>
      </c>
      <c r="D14" s="40">
        <v>1122</v>
      </c>
      <c r="E14" s="40">
        <v>1166</v>
      </c>
      <c r="F14" s="40">
        <v>1078</v>
      </c>
      <c r="G14" s="40">
        <v>1226</v>
      </c>
    </row>
    <row r="15" spans="1:18" ht="17.100000000000001" customHeight="1" thickBot="1" x14ac:dyDescent="0.25">
      <c r="A15" s="67"/>
      <c r="B15" s="54" t="s">
        <v>204</v>
      </c>
      <c r="C15" s="40">
        <v>837</v>
      </c>
      <c r="D15" s="40">
        <v>862</v>
      </c>
      <c r="E15" s="40">
        <v>939</v>
      </c>
      <c r="F15" s="40">
        <v>765</v>
      </c>
      <c r="G15" s="40">
        <v>762</v>
      </c>
    </row>
    <row r="16" spans="1:18" ht="17.100000000000001" customHeight="1" thickBot="1" x14ac:dyDescent="0.25">
      <c r="B16" s="54" t="s">
        <v>21</v>
      </c>
      <c r="C16" s="40">
        <v>80</v>
      </c>
      <c r="D16" s="40">
        <v>92</v>
      </c>
      <c r="E16" s="40">
        <v>79</v>
      </c>
      <c r="F16" s="40">
        <v>120</v>
      </c>
      <c r="G16" s="40">
        <v>134</v>
      </c>
    </row>
    <row r="17" spans="2:18" ht="17.100000000000001" customHeight="1" thickBot="1" x14ac:dyDescent="0.25">
      <c r="B17" s="54" t="s">
        <v>10</v>
      </c>
      <c r="C17" s="40">
        <v>210</v>
      </c>
      <c r="D17" s="40">
        <v>217</v>
      </c>
      <c r="E17" s="40">
        <v>262</v>
      </c>
      <c r="F17" s="40">
        <v>255</v>
      </c>
      <c r="G17" s="40">
        <v>225</v>
      </c>
    </row>
    <row r="18" spans="2:18" ht="17.100000000000001" customHeight="1" thickBot="1" x14ac:dyDescent="0.25">
      <c r="B18" s="54" t="s">
        <v>142</v>
      </c>
      <c r="C18" s="40">
        <v>471</v>
      </c>
      <c r="D18" s="40">
        <v>529</v>
      </c>
      <c r="E18" s="40">
        <v>491</v>
      </c>
      <c r="F18" s="40">
        <v>713</v>
      </c>
      <c r="G18" s="40">
        <v>609</v>
      </c>
    </row>
    <row r="19" spans="2:18" ht="17.100000000000001" customHeight="1" thickBot="1" x14ac:dyDescent="0.25">
      <c r="B19" s="54" t="s">
        <v>143</v>
      </c>
      <c r="C19" s="40">
        <v>295</v>
      </c>
      <c r="D19" s="40">
        <v>301</v>
      </c>
      <c r="E19" s="40">
        <v>295</v>
      </c>
      <c r="F19" s="40">
        <v>338</v>
      </c>
      <c r="G19" s="40">
        <v>264</v>
      </c>
    </row>
    <row r="20" spans="2:18" ht="17.100000000000001" customHeight="1" thickBot="1" x14ac:dyDescent="0.25">
      <c r="B20" s="54" t="s">
        <v>144</v>
      </c>
      <c r="C20" s="40">
        <v>37</v>
      </c>
      <c r="D20" s="40">
        <v>43</v>
      </c>
      <c r="E20" s="40">
        <v>20</v>
      </c>
      <c r="F20" s="40">
        <v>39</v>
      </c>
      <c r="G20" s="40">
        <v>37</v>
      </c>
    </row>
    <row r="21" spans="2:18" ht="17.100000000000001" customHeight="1" thickBot="1" x14ac:dyDescent="0.25">
      <c r="B21" s="54" t="s">
        <v>49</v>
      </c>
      <c r="C21" s="40">
        <v>124</v>
      </c>
      <c r="D21" s="40">
        <v>104</v>
      </c>
      <c r="E21" s="40">
        <v>101</v>
      </c>
      <c r="F21" s="40">
        <v>146</v>
      </c>
      <c r="G21" s="40">
        <v>153</v>
      </c>
    </row>
    <row r="22" spans="2:18" ht="17.100000000000001" customHeight="1" thickBot="1" x14ac:dyDescent="0.25">
      <c r="B22" s="54" t="s">
        <v>11</v>
      </c>
      <c r="C22" s="40">
        <v>29</v>
      </c>
      <c r="D22" s="40">
        <v>26</v>
      </c>
      <c r="E22" s="40">
        <v>31</v>
      </c>
      <c r="F22" s="40">
        <v>33</v>
      </c>
      <c r="G22" s="40">
        <v>30</v>
      </c>
    </row>
    <row r="23" spans="2:18" ht="17.100000000000001" customHeight="1" thickBot="1" x14ac:dyDescent="0.25">
      <c r="B23" s="56" t="s">
        <v>22</v>
      </c>
      <c r="C23" s="57">
        <v>5658</v>
      </c>
      <c r="D23" s="57">
        <v>5483</v>
      </c>
      <c r="E23" s="57">
        <v>5794</v>
      </c>
      <c r="F23" s="57">
        <v>6229</v>
      </c>
      <c r="G23" s="57">
        <v>6120</v>
      </c>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244</v>
      </c>
    </row>
    <row r="28" spans="2:18" ht="17.100000000000001" customHeight="1" thickBot="1" x14ac:dyDescent="0.25">
      <c r="B28" s="54" t="s">
        <v>50</v>
      </c>
      <c r="C28" s="36">
        <f t="shared" ref="C28:C45" si="0">+(G6-C6)/C6</f>
        <v>3.4293552812071329E-3</v>
      </c>
    </row>
    <row r="29" spans="2:18" ht="17.100000000000001" customHeight="1" thickBot="1" x14ac:dyDescent="0.25">
      <c r="B29" s="54" t="s">
        <v>51</v>
      </c>
      <c r="C29" s="36">
        <f t="shared" si="0"/>
        <v>0.58208955223880599</v>
      </c>
    </row>
    <row r="30" spans="2:18" ht="17.100000000000001" customHeight="1" thickBot="1" x14ac:dyDescent="0.25">
      <c r="B30" s="54" t="s">
        <v>141</v>
      </c>
      <c r="C30" s="36">
        <f t="shared" si="0"/>
        <v>4.0816326530612242E-2</v>
      </c>
    </row>
    <row r="31" spans="2:18" ht="17.100000000000001" customHeight="1" thickBot="1" x14ac:dyDescent="0.25">
      <c r="B31" s="54" t="s">
        <v>45</v>
      </c>
      <c r="C31" s="36">
        <f t="shared" si="0"/>
        <v>0.27173913043478259</v>
      </c>
    </row>
    <row r="32" spans="2:18" ht="17.100000000000001" customHeight="1" thickBot="1" x14ac:dyDescent="0.25">
      <c r="B32" s="54" t="s">
        <v>8</v>
      </c>
      <c r="C32" s="36">
        <f t="shared" si="0"/>
        <v>0.16049382716049382</v>
      </c>
    </row>
    <row r="33" spans="2:3" ht="17.100000000000001" customHeight="1" thickBot="1" x14ac:dyDescent="0.25">
      <c r="B33" s="54" t="s">
        <v>9</v>
      </c>
      <c r="C33" s="36">
        <f t="shared" si="0"/>
        <v>-0.18309859154929578</v>
      </c>
    </row>
    <row r="34" spans="2:3" ht="17.100000000000001" customHeight="1" thickBot="1" x14ac:dyDescent="0.25">
      <c r="B34" s="54" t="s">
        <v>53</v>
      </c>
      <c r="C34" s="36">
        <f t="shared" si="0"/>
        <v>0.4157303370786517</v>
      </c>
    </row>
    <row r="35" spans="2:3" ht="17.100000000000001" customHeight="1" thickBot="1" x14ac:dyDescent="0.25">
      <c r="B35" s="54" t="s">
        <v>47</v>
      </c>
      <c r="C35" s="36">
        <f t="shared" si="0"/>
        <v>0.23456790123456789</v>
      </c>
    </row>
    <row r="36" spans="2:3" ht="17.100000000000001" customHeight="1" thickBot="1" x14ac:dyDescent="0.25">
      <c r="B36" s="54" t="s">
        <v>26</v>
      </c>
      <c r="C36" s="36">
        <f t="shared" si="0"/>
        <v>8.9777777777777776E-2</v>
      </c>
    </row>
    <row r="37" spans="2:3" ht="17.100000000000001" customHeight="1" thickBot="1" x14ac:dyDescent="0.25">
      <c r="B37" s="54" t="s">
        <v>204</v>
      </c>
      <c r="C37" s="36">
        <f t="shared" si="0"/>
        <v>-8.9605734767025089E-2</v>
      </c>
    </row>
    <row r="38" spans="2:3" ht="17.100000000000001" customHeight="1" thickBot="1" x14ac:dyDescent="0.25">
      <c r="B38" s="54" t="s">
        <v>21</v>
      </c>
      <c r="C38" s="36">
        <f t="shared" si="0"/>
        <v>0.67500000000000004</v>
      </c>
    </row>
    <row r="39" spans="2:3" ht="17.100000000000001" customHeight="1" thickBot="1" x14ac:dyDescent="0.25">
      <c r="B39" s="54" t="s">
        <v>10</v>
      </c>
      <c r="C39" s="36">
        <f t="shared" si="0"/>
        <v>7.1428571428571425E-2</v>
      </c>
    </row>
    <row r="40" spans="2:3" ht="17.100000000000001" customHeight="1" thickBot="1" x14ac:dyDescent="0.25">
      <c r="B40" s="54" t="s">
        <v>142</v>
      </c>
      <c r="C40" s="36">
        <f t="shared" si="0"/>
        <v>0.2929936305732484</v>
      </c>
    </row>
    <row r="41" spans="2:3" ht="17.100000000000001" customHeight="1" thickBot="1" x14ac:dyDescent="0.25">
      <c r="B41" s="54" t="s">
        <v>143</v>
      </c>
      <c r="C41" s="36">
        <f t="shared" si="0"/>
        <v>-0.10508474576271186</v>
      </c>
    </row>
    <row r="42" spans="2:3" ht="17.100000000000001" customHeight="1" thickBot="1" x14ac:dyDescent="0.25">
      <c r="B42" s="54" t="s">
        <v>144</v>
      </c>
      <c r="C42" s="36">
        <f t="shared" si="0"/>
        <v>0</v>
      </c>
    </row>
    <row r="43" spans="2:3" ht="17.100000000000001" customHeight="1" thickBot="1" x14ac:dyDescent="0.25">
      <c r="B43" s="54" t="s">
        <v>49</v>
      </c>
      <c r="C43" s="36">
        <f t="shared" si="0"/>
        <v>0.23387096774193547</v>
      </c>
    </row>
    <row r="44" spans="2:3" ht="17.100000000000001" customHeight="1" thickBot="1" x14ac:dyDescent="0.25">
      <c r="B44" s="54" t="s">
        <v>11</v>
      </c>
      <c r="C44" s="36">
        <f t="shared" si="0"/>
        <v>3.4482758620689655E-2</v>
      </c>
    </row>
    <row r="45" spans="2:3" ht="17.100000000000001" customHeight="1" thickBot="1" x14ac:dyDescent="0.25">
      <c r="B45" s="56" t="s">
        <v>22</v>
      </c>
      <c r="C45" s="65">
        <f t="shared" si="0"/>
        <v>8.1654294803817598E-2</v>
      </c>
    </row>
    <row r="51" spans="2:14" ht="39" customHeight="1" x14ac:dyDescent="0.2">
      <c r="C51" s="38" t="s">
        <v>235</v>
      </c>
      <c r="D51" s="38" t="s">
        <v>239</v>
      </c>
      <c r="E51" s="38" t="s">
        <v>240</v>
      </c>
      <c r="F51" s="60" t="s">
        <v>241</v>
      </c>
      <c r="G51" s="38" t="s">
        <v>243</v>
      </c>
      <c r="L51" s="122">
        <v>45292</v>
      </c>
      <c r="N51" s="119"/>
    </row>
    <row r="52" spans="2:14" ht="15" thickBot="1" x14ac:dyDescent="0.25">
      <c r="B52" s="54" t="s">
        <v>50</v>
      </c>
      <c r="C52" s="102">
        <f>+C6/$L52*100000</f>
        <v>16.566250343993985</v>
      </c>
      <c r="D52" s="102">
        <f t="shared" ref="D52:G52" si="1">+D6/$L52*100000</f>
        <v>14.066541787287074</v>
      </c>
      <c r="E52" s="102">
        <f t="shared" si="1"/>
        <v>14.50967194052148</v>
      </c>
      <c r="F52" s="102">
        <f t="shared" si="1"/>
        <v>17.566133766676749</v>
      </c>
      <c r="G52" s="102">
        <f t="shared" si="1"/>
        <v>16.623061902100961</v>
      </c>
      <c r="L52" s="12">
        <v>8801026</v>
      </c>
    </row>
    <row r="53" spans="2:14" ht="15" thickBot="1" x14ac:dyDescent="0.25">
      <c r="B53" s="54" t="s">
        <v>51</v>
      </c>
      <c r="C53" s="102">
        <f t="shared" ref="C53:G53" si="2">+C7/$L53*100000</f>
        <v>4.9571209041788524</v>
      </c>
      <c r="D53" s="102">
        <f t="shared" si="2"/>
        <v>6.3628716083489758</v>
      </c>
      <c r="E53" s="102">
        <f t="shared" si="2"/>
        <v>8.5824779833544316</v>
      </c>
      <c r="F53" s="102">
        <f t="shared" si="2"/>
        <v>8.7304517416881282</v>
      </c>
      <c r="G53" s="102">
        <f t="shared" si="2"/>
        <v>7.8426091916859466</v>
      </c>
      <c r="L53" s="12">
        <v>1351591</v>
      </c>
    </row>
    <row r="54" spans="2:14" ht="17.25" customHeight="1" thickBot="1" x14ac:dyDescent="0.25">
      <c r="B54" s="54" t="s">
        <v>141</v>
      </c>
      <c r="C54" s="102">
        <f t="shared" ref="C54:G54" si="3">+C8/$L54*100000</f>
        <v>9.706824194556452</v>
      </c>
      <c r="D54" s="102">
        <f t="shared" si="3"/>
        <v>7.6267904385800698</v>
      </c>
      <c r="E54" s="102">
        <f t="shared" si="3"/>
        <v>9.706824194556452</v>
      </c>
      <c r="F54" s="102">
        <f t="shared" si="3"/>
        <v>11.390661044632573</v>
      </c>
      <c r="G54" s="102">
        <f t="shared" si="3"/>
        <v>10.103021100456715</v>
      </c>
      <c r="L54" s="12">
        <v>1009599</v>
      </c>
    </row>
    <row r="55" spans="2:14" ht="15" thickBot="1" x14ac:dyDescent="0.25">
      <c r="B55" s="54" t="s">
        <v>45</v>
      </c>
      <c r="C55" s="102">
        <f t="shared" ref="C55:G55" si="4">+C9/$L55*100000</f>
        <v>7.4689389560371753</v>
      </c>
      <c r="D55" s="102">
        <f t="shared" si="4"/>
        <v>9.0114372186970275</v>
      </c>
      <c r="E55" s="102">
        <f t="shared" si="4"/>
        <v>8.9302530996096667</v>
      </c>
      <c r="F55" s="102">
        <f t="shared" si="4"/>
        <v>7.144202479687733</v>
      </c>
      <c r="G55" s="102">
        <f t="shared" si="4"/>
        <v>9.4985419332211904</v>
      </c>
      <c r="L55" s="12">
        <v>1231768</v>
      </c>
    </row>
    <row r="56" spans="2:14" ht="15" thickBot="1" x14ac:dyDescent="0.25">
      <c r="B56" s="54" t="s">
        <v>8</v>
      </c>
      <c r="C56" s="102">
        <f t="shared" ref="C56:G56" si="5">+C10/$L56*100000</f>
        <v>10.85425196336891</v>
      </c>
      <c r="D56" s="102">
        <f t="shared" si="5"/>
        <v>8.8442053034857793</v>
      </c>
      <c r="E56" s="102">
        <f t="shared" si="5"/>
        <v>10.050233299415657</v>
      </c>
      <c r="F56" s="102">
        <f t="shared" si="5"/>
        <v>9.8715624852038228</v>
      </c>
      <c r="G56" s="102">
        <f t="shared" si="5"/>
        <v>12.596292401934289</v>
      </c>
      <c r="L56" s="12">
        <v>2238754</v>
      </c>
    </row>
    <row r="57" spans="2:14" ht="15" thickBot="1" x14ac:dyDescent="0.25">
      <c r="B57" s="54" t="s">
        <v>9</v>
      </c>
      <c r="C57" s="102">
        <f t="shared" ref="C57:G57" si="6">+C11/$L57*100000</f>
        <v>12.01656593625127</v>
      </c>
      <c r="D57" s="102">
        <f t="shared" si="6"/>
        <v>8.123875562536071</v>
      </c>
      <c r="E57" s="102">
        <f t="shared" si="6"/>
        <v>11.508823713592767</v>
      </c>
      <c r="F57" s="102">
        <f t="shared" si="6"/>
        <v>8.9701126003002454</v>
      </c>
      <c r="G57" s="102">
        <f t="shared" si="6"/>
        <v>9.8163496380644197</v>
      </c>
      <c r="L57" s="12">
        <v>590851</v>
      </c>
    </row>
    <row r="58" spans="2:14" ht="15" thickBot="1" x14ac:dyDescent="0.25">
      <c r="B58" s="54" t="s">
        <v>53</v>
      </c>
      <c r="C58" s="102">
        <f t="shared" ref="C58:G58" si="7">+C12/$L58*100000</f>
        <v>7.4424609960688759</v>
      </c>
      <c r="D58" s="102">
        <f t="shared" si="7"/>
        <v>6.8570988952544694</v>
      </c>
      <c r="E58" s="102">
        <f t="shared" si="7"/>
        <v>9.9929672924745017</v>
      </c>
      <c r="F58" s="102">
        <f t="shared" si="7"/>
        <v>11.038256758214512</v>
      </c>
      <c r="G58" s="102">
        <f t="shared" si="7"/>
        <v>10.536517814659307</v>
      </c>
      <c r="L58" s="12">
        <v>2391682</v>
      </c>
    </row>
    <row r="59" spans="2:14" ht="15" thickBot="1" x14ac:dyDescent="0.25">
      <c r="B59" s="54" t="s">
        <v>47</v>
      </c>
      <c r="C59" s="102">
        <f t="shared" ref="C59:G59" si="8">+C13/$L59*100000</f>
        <v>11.547053291789284</v>
      </c>
      <c r="D59" s="102">
        <f t="shared" si="8"/>
        <v>12.592465523967739</v>
      </c>
      <c r="E59" s="102">
        <f t="shared" si="8"/>
        <v>13.162690377883258</v>
      </c>
      <c r="F59" s="102">
        <f t="shared" si="8"/>
        <v>16.013814647460862</v>
      </c>
      <c r="G59" s="102">
        <f t="shared" si="8"/>
        <v>14.255621347888006</v>
      </c>
      <c r="L59" s="12">
        <v>2104433</v>
      </c>
    </row>
    <row r="60" spans="2:14" ht="15" thickBot="1" x14ac:dyDescent="0.25">
      <c r="B60" s="54" t="s">
        <v>26</v>
      </c>
      <c r="C60" s="102">
        <f t="shared" ref="C60:G60" si="9">+C14/$L60*100000</f>
        <v>14.041033015648201</v>
      </c>
      <c r="D60" s="102">
        <f t="shared" si="9"/>
        <v>14.003590260939806</v>
      </c>
      <c r="E60" s="102">
        <f t="shared" si="9"/>
        <v>14.552750663329602</v>
      </c>
      <c r="F60" s="102">
        <f t="shared" si="9"/>
        <v>13.454429858550011</v>
      </c>
      <c r="G60" s="102">
        <f t="shared" si="9"/>
        <v>15.301605757497505</v>
      </c>
      <c r="L60" s="12">
        <v>8012231</v>
      </c>
    </row>
    <row r="61" spans="2:14" ht="15" thickBot="1" x14ac:dyDescent="0.25">
      <c r="B61" s="54" t="s">
        <v>204</v>
      </c>
      <c r="C61" s="102">
        <f t="shared" ref="C61:G61" si="10">+C15/$L61*100000</f>
        <v>15.735197493648112</v>
      </c>
      <c r="D61" s="102">
        <f t="shared" si="10"/>
        <v>16.205185471355644</v>
      </c>
      <c r="E61" s="102">
        <f t="shared" si="10"/>
        <v>17.652748442694836</v>
      </c>
      <c r="F61" s="102">
        <f t="shared" si="10"/>
        <v>14.381632117850426</v>
      </c>
      <c r="G61" s="102">
        <f t="shared" si="10"/>
        <v>14.325233560525522</v>
      </c>
      <c r="L61" s="12">
        <v>5319285</v>
      </c>
    </row>
    <row r="62" spans="2:14" ht="15" thickBot="1" x14ac:dyDescent="0.25">
      <c r="B62" s="54" t="s">
        <v>21</v>
      </c>
      <c r="C62" s="102">
        <f t="shared" ref="C62:G62" si="11">+C16/$L62*100000</f>
        <v>7.585231932688651</v>
      </c>
      <c r="D62" s="102">
        <f t="shared" si="11"/>
        <v>8.7230167225919484</v>
      </c>
      <c r="E62" s="102">
        <f t="shared" si="11"/>
        <v>7.4904165335300439</v>
      </c>
      <c r="F62" s="102">
        <f t="shared" si="11"/>
        <v>11.377847899032977</v>
      </c>
      <c r="G62" s="102">
        <f t="shared" si="11"/>
        <v>12.705263487253491</v>
      </c>
      <c r="L62" s="12">
        <v>1054681</v>
      </c>
    </row>
    <row r="63" spans="2:14" ht="15" thickBot="1" x14ac:dyDescent="0.25">
      <c r="B63" s="54" t="s">
        <v>10</v>
      </c>
      <c r="C63" s="102">
        <f t="shared" ref="C63:G63" si="12">+C17/$L63*100000</f>
        <v>7.7610111193115019</v>
      </c>
      <c r="D63" s="102">
        <f t="shared" si="12"/>
        <v>8.0197114899552187</v>
      </c>
      <c r="E63" s="102">
        <f t="shared" si="12"/>
        <v>9.6827853012362546</v>
      </c>
      <c r="F63" s="102">
        <f t="shared" si="12"/>
        <v>9.4240849305925387</v>
      </c>
      <c r="G63" s="102">
        <f t="shared" si="12"/>
        <v>8.3153690564051796</v>
      </c>
      <c r="L63" s="12">
        <v>2705833</v>
      </c>
    </row>
    <row r="64" spans="2:14" ht="15" thickBot="1" x14ac:dyDescent="0.25">
      <c r="B64" s="54" t="s">
        <v>142</v>
      </c>
      <c r="C64" s="102">
        <f t="shared" ref="C64:G64" si="13">+C18/$L64*100000</f>
        <v>6.7196745794282648</v>
      </c>
      <c r="D64" s="102">
        <f t="shared" si="13"/>
        <v>7.5471504299735717</v>
      </c>
      <c r="E64" s="102">
        <f t="shared" si="13"/>
        <v>7.0050110796163025</v>
      </c>
      <c r="F64" s="102">
        <f t="shared" si="13"/>
        <v>10.172246231703511</v>
      </c>
      <c r="G64" s="102">
        <f t="shared" si="13"/>
        <v>8.6884964307257189</v>
      </c>
      <c r="L64" s="12">
        <v>7009268</v>
      </c>
    </row>
    <row r="65" spans="2:12" ht="15" thickBot="1" x14ac:dyDescent="0.25">
      <c r="B65" s="54" t="s">
        <v>143</v>
      </c>
      <c r="C65" s="102">
        <f t="shared" ref="C65:G65" si="14">+C19/$L65*100000</f>
        <v>18.807874059925073</v>
      </c>
      <c r="D65" s="102">
        <f t="shared" si="14"/>
        <v>19.190407091652364</v>
      </c>
      <c r="E65" s="102">
        <f t="shared" si="14"/>
        <v>18.807874059925073</v>
      </c>
      <c r="F65" s="102">
        <f t="shared" si="14"/>
        <v>21.549360787303982</v>
      </c>
      <c r="G65" s="102">
        <f t="shared" si="14"/>
        <v>16.831453396000747</v>
      </c>
      <c r="L65" s="12">
        <v>1568492</v>
      </c>
    </row>
    <row r="66" spans="2:12" ht="15" thickBot="1" x14ac:dyDescent="0.25">
      <c r="B66" s="54" t="s">
        <v>144</v>
      </c>
      <c r="C66" s="102">
        <f t="shared" ref="C66:G66" si="15">+C20/$L66*100000</f>
        <v>5.4545481349130887</v>
      </c>
      <c r="D66" s="102">
        <f t="shared" si="15"/>
        <v>6.3390694540881842</v>
      </c>
      <c r="E66" s="102">
        <f t="shared" si="15"/>
        <v>2.948404397250318</v>
      </c>
      <c r="F66" s="102">
        <f t="shared" si="15"/>
        <v>5.7493885746381199</v>
      </c>
      <c r="G66" s="102">
        <f t="shared" si="15"/>
        <v>5.4545481349130887</v>
      </c>
      <c r="L66" s="12">
        <v>678333</v>
      </c>
    </row>
    <row r="67" spans="2:12" ht="15" thickBot="1" x14ac:dyDescent="0.25">
      <c r="B67" s="54" t="s">
        <v>49</v>
      </c>
      <c r="C67" s="102">
        <f t="shared" ref="C67:G67" si="16">+C21/$L67*100000</f>
        <v>5.5663191009137742</v>
      </c>
      <c r="D67" s="102">
        <f t="shared" si="16"/>
        <v>4.6685256975405851</v>
      </c>
      <c r="E67" s="102">
        <f t="shared" si="16"/>
        <v>4.5338566870346062</v>
      </c>
      <c r="F67" s="102">
        <f t="shared" si="16"/>
        <v>6.5538918446242826</v>
      </c>
      <c r="G67" s="102">
        <f t="shared" si="16"/>
        <v>6.8681195358048983</v>
      </c>
      <c r="L67" s="12">
        <v>2227684</v>
      </c>
    </row>
    <row r="68" spans="2:12" ht="15" thickBot="1" x14ac:dyDescent="0.25">
      <c r="B68" s="54" t="s">
        <v>11</v>
      </c>
      <c r="C68" s="102">
        <f t="shared" ref="C68:G69" si="17">+C22/$L68*100000</f>
        <v>8.9455371023862984</v>
      </c>
      <c r="D68" s="102">
        <f t="shared" si="17"/>
        <v>8.020136712484268</v>
      </c>
      <c r="E68" s="102">
        <f t="shared" si="17"/>
        <v>9.5624706956543193</v>
      </c>
      <c r="F68" s="102">
        <f t="shared" si="17"/>
        <v>10.17940428892234</v>
      </c>
      <c r="G68" s="102">
        <f t="shared" si="17"/>
        <v>9.2540038990203097</v>
      </c>
      <c r="L68" s="12">
        <v>324184</v>
      </c>
    </row>
    <row r="69" spans="2:12" ht="15" thickBot="1" x14ac:dyDescent="0.25">
      <c r="B69" s="56" t="s">
        <v>22</v>
      </c>
      <c r="C69" s="103">
        <f t="shared" si="17"/>
        <v>11.637259345209795</v>
      </c>
      <c r="D69" s="103">
        <f t="shared" si="17"/>
        <v>11.277322903815007</v>
      </c>
      <c r="E69" s="103">
        <f t="shared" si="17"/>
        <v>11.916981379665176</v>
      </c>
      <c r="F69" s="103">
        <f t="shared" si="17"/>
        <v>12.811680533989362</v>
      </c>
      <c r="G69" s="103">
        <f t="shared" si="17"/>
        <v>12.587491550492038</v>
      </c>
      <c r="L69" s="12">
        <v>48619695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ColWidth="11.42578125" defaultRowHeight="12.75" x14ac:dyDescent="0.2"/>
  <cols>
    <col min="1" max="1" width="10.42578125" style="12" customWidth="1"/>
    <col min="2" max="2" width="32.85546875" style="12" bestFit="1" customWidth="1"/>
    <col min="3" max="10" width="12.42578125" style="12" customWidth="1"/>
    <col min="11" max="11" width="11.85546875" style="12" customWidth="1"/>
    <col min="12" max="12" width="12.42578125" style="12" hidden="1" customWidth="1"/>
    <col min="13" max="13" width="12.42578125" style="12" customWidth="1"/>
    <col min="14" max="14" width="15" style="12" customWidth="1"/>
    <col min="15" max="15" width="13.42578125" style="12" hidden="1" customWidth="1"/>
    <col min="16" max="17" width="0.140625" style="12" hidden="1" customWidth="1"/>
    <col min="18" max="59" width="12.42578125" style="12" customWidth="1"/>
    <col min="60" max="16384" width="11.42578125" style="12"/>
  </cols>
  <sheetData>
    <row r="2" spans="1:7" ht="40.5" customHeight="1" x14ac:dyDescent="0.2">
      <c r="B2" s="10"/>
      <c r="C2" s="74"/>
      <c r="D2" s="74"/>
      <c r="E2" s="19"/>
      <c r="F2" s="20"/>
    </row>
    <row r="3" spans="1:7" ht="27.95" customHeight="1" x14ac:dyDescent="0.2">
      <c r="B3" s="10"/>
      <c r="C3" s="10"/>
      <c r="D3" s="10"/>
      <c r="E3" s="75"/>
      <c r="F3" s="75"/>
    </row>
    <row r="5" spans="1:7" ht="39" customHeight="1" x14ac:dyDescent="0.2">
      <c r="C5" s="38" t="s">
        <v>235</v>
      </c>
      <c r="D5" s="38" t="s">
        <v>239</v>
      </c>
      <c r="E5" s="38" t="s">
        <v>240</v>
      </c>
      <c r="F5" s="60" t="s">
        <v>241</v>
      </c>
      <c r="G5" s="38" t="s">
        <v>243</v>
      </c>
    </row>
    <row r="6" spans="1:7" ht="17.100000000000001" customHeight="1" thickBot="1" x14ac:dyDescent="0.25">
      <c r="B6" s="54" t="s">
        <v>50</v>
      </c>
      <c r="C6" s="40">
        <v>53230</v>
      </c>
      <c r="D6" s="40">
        <v>56469</v>
      </c>
      <c r="E6" s="40">
        <v>46256</v>
      </c>
      <c r="F6" s="40">
        <v>61429</v>
      </c>
      <c r="G6" s="40">
        <v>97450</v>
      </c>
    </row>
    <row r="7" spans="1:7" ht="17.100000000000001" customHeight="1" thickBot="1" x14ac:dyDescent="0.25">
      <c r="B7" s="54" t="s">
        <v>51</v>
      </c>
      <c r="C7" s="40">
        <v>6272</v>
      </c>
      <c r="D7" s="40">
        <v>6388</v>
      </c>
      <c r="E7" s="40">
        <v>5817</v>
      </c>
      <c r="F7" s="40">
        <v>6462</v>
      </c>
      <c r="G7" s="40">
        <v>8061</v>
      </c>
    </row>
    <row r="8" spans="1:7" ht="17.100000000000001" customHeight="1" thickBot="1" x14ac:dyDescent="0.25">
      <c r="B8" s="54" t="s">
        <v>141</v>
      </c>
      <c r="C8" s="40">
        <v>5968</v>
      </c>
      <c r="D8" s="40">
        <v>5488</v>
      </c>
      <c r="E8" s="40">
        <v>4704</v>
      </c>
      <c r="F8" s="40">
        <v>5812</v>
      </c>
      <c r="G8" s="40">
        <v>10559</v>
      </c>
    </row>
    <row r="9" spans="1:7" ht="17.100000000000001" customHeight="1" thickBot="1" x14ac:dyDescent="0.25">
      <c r="B9" s="54" t="s">
        <v>45</v>
      </c>
      <c r="C9" s="40">
        <v>8999</v>
      </c>
      <c r="D9" s="40">
        <v>7078</v>
      </c>
      <c r="E9" s="40">
        <v>6791</v>
      </c>
      <c r="F9" s="40">
        <v>8139</v>
      </c>
      <c r="G9" s="40">
        <v>13871</v>
      </c>
    </row>
    <row r="10" spans="1:7" ht="17.100000000000001" customHeight="1" thickBot="1" x14ac:dyDescent="0.25">
      <c r="B10" s="54" t="s">
        <v>8</v>
      </c>
      <c r="C10" s="40">
        <v>18333</v>
      </c>
      <c r="D10" s="40">
        <v>20523</v>
      </c>
      <c r="E10" s="40">
        <v>16732</v>
      </c>
      <c r="F10" s="40">
        <v>23064</v>
      </c>
      <c r="G10" s="40">
        <v>32029</v>
      </c>
    </row>
    <row r="11" spans="1:7" ht="17.100000000000001" customHeight="1" thickBot="1" x14ac:dyDescent="0.25">
      <c r="A11" s="67"/>
      <c r="B11" s="54" t="s">
        <v>9</v>
      </c>
      <c r="C11" s="40">
        <v>3452</v>
      </c>
      <c r="D11" s="40">
        <v>3156</v>
      </c>
      <c r="E11" s="40">
        <v>2694</v>
      </c>
      <c r="F11" s="40">
        <v>2860</v>
      </c>
      <c r="G11" s="40">
        <v>3910</v>
      </c>
    </row>
    <row r="12" spans="1:7" ht="17.100000000000001" customHeight="1" thickBot="1" x14ac:dyDescent="0.25">
      <c r="A12" s="67"/>
      <c r="B12" s="54" t="s">
        <v>52</v>
      </c>
      <c r="C12" s="40">
        <v>11589</v>
      </c>
      <c r="D12" s="40">
        <v>10843</v>
      </c>
      <c r="E12" s="40">
        <v>11599</v>
      </c>
      <c r="F12" s="40">
        <v>13614</v>
      </c>
      <c r="G12" s="40">
        <v>19391</v>
      </c>
    </row>
    <row r="13" spans="1:7" ht="17.100000000000001" customHeight="1" thickBot="1" x14ac:dyDescent="0.25">
      <c r="A13" s="67"/>
      <c r="B13" s="54" t="s">
        <v>47</v>
      </c>
      <c r="C13" s="40">
        <v>12046</v>
      </c>
      <c r="D13" s="40">
        <v>11138</v>
      </c>
      <c r="E13" s="40">
        <v>10251</v>
      </c>
      <c r="F13" s="40">
        <v>14401</v>
      </c>
      <c r="G13" s="40">
        <v>19058</v>
      </c>
    </row>
    <row r="14" spans="1:7" ht="17.100000000000001" customHeight="1" thickBot="1" x14ac:dyDescent="0.25">
      <c r="A14" s="67"/>
      <c r="B14" s="54" t="s">
        <v>26</v>
      </c>
      <c r="C14" s="40">
        <v>48958</v>
      </c>
      <c r="D14" s="40">
        <v>34770</v>
      </c>
      <c r="E14" s="40">
        <v>30520</v>
      </c>
      <c r="F14" s="40">
        <v>41301</v>
      </c>
      <c r="G14" s="40">
        <v>87684</v>
      </c>
    </row>
    <row r="15" spans="1:7" ht="17.100000000000001" customHeight="1" thickBot="1" x14ac:dyDescent="0.25">
      <c r="A15" s="67"/>
      <c r="B15" s="54" t="s">
        <v>46</v>
      </c>
      <c r="C15" s="40">
        <v>33924</v>
      </c>
      <c r="D15" s="40">
        <v>32470</v>
      </c>
      <c r="E15" s="40">
        <v>28175</v>
      </c>
      <c r="F15" s="40">
        <v>34429</v>
      </c>
      <c r="G15" s="40">
        <v>52333</v>
      </c>
    </row>
    <row r="16" spans="1:7" ht="17.100000000000001" customHeight="1" thickBot="1" x14ac:dyDescent="0.25">
      <c r="B16" s="54" t="s">
        <v>21</v>
      </c>
      <c r="C16" s="40">
        <v>5271</v>
      </c>
      <c r="D16" s="40">
        <v>5932</v>
      </c>
      <c r="E16" s="40">
        <v>4827</v>
      </c>
      <c r="F16" s="40">
        <v>6559</v>
      </c>
      <c r="G16" s="40">
        <v>9840</v>
      </c>
    </row>
    <row r="17" spans="2:18" ht="17.100000000000001" customHeight="1" thickBot="1" x14ac:dyDescent="0.25">
      <c r="B17" s="54" t="s">
        <v>10</v>
      </c>
      <c r="C17" s="40">
        <v>12942</v>
      </c>
      <c r="D17" s="40">
        <v>12980</v>
      </c>
      <c r="E17" s="40">
        <v>13047</v>
      </c>
      <c r="F17" s="40">
        <v>16780</v>
      </c>
      <c r="G17" s="40">
        <v>23967</v>
      </c>
    </row>
    <row r="18" spans="2:18" ht="17.100000000000001" customHeight="1" thickBot="1" x14ac:dyDescent="0.25">
      <c r="B18" s="54" t="s">
        <v>142</v>
      </c>
      <c r="C18" s="40">
        <v>54695</v>
      </c>
      <c r="D18" s="40">
        <v>49142</v>
      </c>
      <c r="E18" s="40">
        <v>45053</v>
      </c>
      <c r="F18" s="40">
        <v>70314</v>
      </c>
      <c r="G18" s="40">
        <v>80608</v>
      </c>
    </row>
    <row r="19" spans="2:18" ht="17.100000000000001" customHeight="1" thickBot="1" x14ac:dyDescent="0.25">
      <c r="B19" s="54" t="s">
        <v>143</v>
      </c>
      <c r="C19" s="40">
        <v>10051</v>
      </c>
      <c r="D19" s="40">
        <v>10933</v>
      </c>
      <c r="E19" s="40">
        <v>8406</v>
      </c>
      <c r="F19" s="40">
        <v>11567</v>
      </c>
      <c r="G19" s="40">
        <v>13548</v>
      </c>
    </row>
    <row r="20" spans="2:18" ht="17.100000000000001" customHeight="1" thickBot="1" x14ac:dyDescent="0.25">
      <c r="B20" s="54" t="s">
        <v>144</v>
      </c>
      <c r="C20" s="40">
        <v>2512</v>
      </c>
      <c r="D20" s="40">
        <v>2471</v>
      </c>
      <c r="E20" s="40">
        <v>2006</v>
      </c>
      <c r="F20" s="40">
        <v>2212</v>
      </c>
      <c r="G20" s="40">
        <v>3762</v>
      </c>
    </row>
    <row r="21" spans="2:18" ht="17.100000000000001" customHeight="1" thickBot="1" x14ac:dyDescent="0.25">
      <c r="B21" s="54" t="s">
        <v>49</v>
      </c>
      <c r="C21" s="40">
        <v>7231</v>
      </c>
      <c r="D21" s="40">
        <v>6590</v>
      </c>
      <c r="E21" s="40">
        <v>5430</v>
      </c>
      <c r="F21" s="40">
        <v>6660</v>
      </c>
      <c r="G21" s="40">
        <v>9473</v>
      </c>
    </row>
    <row r="22" spans="2:18" ht="17.100000000000001" customHeight="1" thickBot="1" x14ac:dyDescent="0.25">
      <c r="B22" s="54" t="s">
        <v>11</v>
      </c>
      <c r="C22" s="40">
        <v>1361</v>
      </c>
      <c r="D22" s="40">
        <v>1558</v>
      </c>
      <c r="E22" s="40">
        <v>1385</v>
      </c>
      <c r="F22" s="40">
        <v>1534</v>
      </c>
      <c r="G22" s="40">
        <v>2974</v>
      </c>
    </row>
    <row r="23" spans="2:18" ht="17.100000000000001" customHeight="1" thickBot="1" x14ac:dyDescent="0.25">
      <c r="B23" s="56" t="s">
        <v>22</v>
      </c>
      <c r="C23" s="57">
        <v>296834</v>
      </c>
      <c r="D23" s="57">
        <v>277929</v>
      </c>
      <c r="E23" s="57">
        <v>243693</v>
      </c>
      <c r="F23" s="57">
        <v>327137</v>
      </c>
      <c r="G23" s="57">
        <v>488518</v>
      </c>
    </row>
    <row r="24" spans="2:18" x14ac:dyDescent="0.2">
      <c r="C24" s="18"/>
      <c r="G24" s="18"/>
      <c r="I24" s="18"/>
    </row>
    <row r="25" spans="2:18" ht="19.5" customHeight="1" x14ac:dyDescent="0.2">
      <c r="B25" s="186"/>
      <c r="C25" s="186"/>
      <c r="D25" s="186"/>
      <c r="E25" s="186"/>
      <c r="F25" s="187"/>
      <c r="G25" s="187"/>
      <c r="H25" s="187"/>
      <c r="I25" s="187"/>
      <c r="J25" s="187"/>
      <c r="K25" s="187"/>
      <c r="L25" s="187"/>
      <c r="M25" s="187"/>
      <c r="N25" s="187"/>
      <c r="O25" s="187"/>
      <c r="P25" s="187"/>
      <c r="Q25" s="187"/>
      <c r="R25" s="187"/>
    </row>
    <row r="26" spans="2:18" ht="24" customHeight="1" x14ac:dyDescent="0.2"/>
    <row r="28" spans="2:18" ht="34.5" customHeight="1" x14ac:dyDescent="0.2">
      <c r="C28" s="39" t="s">
        <v>244</v>
      </c>
    </row>
    <row r="29" spans="2:18" ht="17.100000000000001" customHeight="1" thickBot="1" x14ac:dyDescent="0.25">
      <c r="B29" s="54" t="s">
        <v>50</v>
      </c>
      <c r="C29" s="36">
        <f t="shared" ref="C29:C46" si="0">+(G6-C6)/C6</f>
        <v>0.83073454818711256</v>
      </c>
    </row>
    <row r="30" spans="2:18" ht="17.100000000000001" customHeight="1" thickBot="1" x14ac:dyDescent="0.25">
      <c r="B30" s="54" t="s">
        <v>51</v>
      </c>
      <c r="C30" s="36">
        <f t="shared" si="0"/>
        <v>0.28523596938775508</v>
      </c>
    </row>
    <row r="31" spans="2:18" ht="17.100000000000001" customHeight="1" thickBot="1" x14ac:dyDescent="0.25">
      <c r="B31" s="54" t="s">
        <v>141</v>
      </c>
      <c r="C31" s="36">
        <f t="shared" si="0"/>
        <v>0.76926943699731909</v>
      </c>
    </row>
    <row r="32" spans="2:18" ht="17.100000000000001" customHeight="1" thickBot="1" x14ac:dyDescent="0.25">
      <c r="B32" s="54" t="s">
        <v>45</v>
      </c>
      <c r="C32" s="36">
        <f t="shared" si="0"/>
        <v>0.54139348816535171</v>
      </c>
    </row>
    <row r="33" spans="2:3" ht="17.100000000000001" customHeight="1" thickBot="1" x14ac:dyDescent="0.25">
      <c r="B33" s="54" t="s">
        <v>8</v>
      </c>
      <c r="C33" s="36">
        <f t="shared" si="0"/>
        <v>0.74706812851142745</v>
      </c>
    </row>
    <row r="34" spans="2:3" ht="17.100000000000001" customHeight="1" thickBot="1" x14ac:dyDescent="0.25">
      <c r="B34" s="54" t="s">
        <v>9</v>
      </c>
      <c r="C34" s="36">
        <f t="shared" si="0"/>
        <v>0.13267670915411356</v>
      </c>
    </row>
    <row r="35" spans="2:3" ht="17.100000000000001" customHeight="1" thickBot="1" x14ac:dyDescent="0.25">
      <c r="B35" s="54" t="s">
        <v>52</v>
      </c>
      <c r="C35" s="36">
        <f t="shared" si="0"/>
        <v>0.67322460954353269</v>
      </c>
    </row>
    <row r="36" spans="2:3" ht="17.100000000000001" customHeight="1" thickBot="1" x14ac:dyDescent="0.25">
      <c r="B36" s="54" t="s">
        <v>47</v>
      </c>
      <c r="C36" s="36">
        <f t="shared" si="0"/>
        <v>0.58210194255354475</v>
      </c>
    </row>
    <row r="37" spans="2:3" ht="17.100000000000001" customHeight="1" thickBot="1" x14ac:dyDescent="0.25">
      <c r="B37" s="54" t="s">
        <v>26</v>
      </c>
      <c r="C37" s="36">
        <f t="shared" si="0"/>
        <v>0.79100453449895824</v>
      </c>
    </row>
    <row r="38" spans="2:3" ht="17.100000000000001" customHeight="1" thickBot="1" x14ac:dyDescent="0.25">
      <c r="B38" s="54" t="s">
        <v>46</v>
      </c>
      <c r="C38" s="36">
        <f t="shared" si="0"/>
        <v>0.54265416814054945</v>
      </c>
    </row>
    <row r="39" spans="2:3" ht="17.100000000000001" customHeight="1" thickBot="1" x14ac:dyDescent="0.25">
      <c r="B39" s="54" t="s">
        <v>21</v>
      </c>
      <c r="C39" s="36">
        <f t="shared" si="0"/>
        <v>0.86681844052361978</v>
      </c>
    </row>
    <row r="40" spans="2:3" ht="17.100000000000001" customHeight="1" thickBot="1" x14ac:dyDescent="0.25">
      <c r="B40" s="54" t="s">
        <v>10</v>
      </c>
      <c r="C40" s="36">
        <f t="shared" si="0"/>
        <v>0.85187760778859523</v>
      </c>
    </row>
    <row r="41" spans="2:3" ht="17.100000000000001" customHeight="1" thickBot="1" x14ac:dyDescent="0.25">
      <c r="B41" s="54" t="s">
        <v>142</v>
      </c>
      <c r="C41" s="36">
        <f t="shared" si="0"/>
        <v>0.47377273973855016</v>
      </c>
    </row>
    <row r="42" spans="2:3" ht="17.100000000000001" customHeight="1" thickBot="1" x14ac:dyDescent="0.25">
      <c r="B42" s="54" t="s">
        <v>143</v>
      </c>
      <c r="C42" s="36">
        <f t="shared" si="0"/>
        <v>0.34792557954432396</v>
      </c>
    </row>
    <row r="43" spans="2:3" ht="17.100000000000001" customHeight="1" thickBot="1" x14ac:dyDescent="0.25">
      <c r="B43" s="54" t="s">
        <v>144</v>
      </c>
      <c r="C43" s="36">
        <f t="shared" si="0"/>
        <v>0.49761146496815284</v>
      </c>
    </row>
    <row r="44" spans="2:3" ht="17.100000000000001" customHeight="1" thickBot="1" x14ac:dyDescent="0.25">
      <c r="B44" s="54" t="s">
        <v>49</v>
      </c>
      <c r="C44" s="36">
        <f t="shared" si="0"/>
        <v>0.31005393444890056</v>
      </c>
    </row>
    <row r="45" spans="2:3" ht="17.100000000000001" customHeight="1" thickBot="1" x14ac:dyDescent="0.25">
      <c r="B45" s="54" t="s">
        <v>11</v>
      </c>
      <c r="C45" s="36">
        <f t="shared" si="0"/>
        <v>1.1851579720793535</v>
      </c>
    </row>
    <row r="46" spans="2:3" ht="17.100000000000001" customHeight="1" thickBot="1" x14ac:dyDescent="0.25">
      <c r="B46" s="56" t="s">
        <v>22</v>
      </c>
      <c r="C46" s="65">
        <f t="shared" si="0"/>
        <v>0.64576160412890704</v>
      </c>
    </row>
    <row r="52" spans="2:14" ht="39" customHeight="1" x14ac:dyDescent="0.2">
      <c r="C52" s="38" t="s">
        <v>235</v>
      </c>
      <c r="D52" s="38" t="s">
        <v>239</v>
      </c>
      <c r="E52" s="38" t="s">
        <v>240</v>
      </c>
      <c r="F52" s="60" t="s">
        <v>241</v>
      </c>
      <c r="G52" s="38" t="s">
        <v>243</v>
      </c>
      <c r="K52" s="110"/>
      <c r="L52" s="122">
        <v>45292</v>
      </c>
      <c r="N52" s="119"/>
    </row>
    <row r="53" spans="2:14" ht="15" thickBot="1" x14ac:dyDescent="0.25">
      <c r="B53" s="54" t="s">
        <v>50</v>
      </c>
      <c r="C53" s="102">
        <f t="shared" ref="C53:G70" si="1">+C6/$L53*100000</f>
        <v>604.81584760685848</v>
      </c>
      <c r="D53" s="102">
        <f t="shared" si="1"/>
        <v>641.61837494855718</v>
      </c>
      <c r="E53" s="102">
        <f t="shared" si="1"/>
        <v>525.57508635924944</v>
      </c>
      <c r="F53" s="102">
        <f t="shared" si="1"/>
        <v>697.97544059067661</v>
      </c>
      <c r="G53" s="102">
        <f t="shared" si="1"/>
        <v>1107.2572675049478</v>
      </c>
      <c r="K53" s="110"/>
      <c r="L53" s="12">
        <v>8801026</v>
      </c>
    </row>
    <row r="54" spans="2:14" ht="15" thickBot="1" x14ac:dyDescent="0.25">
      <c r="B54" s="54" t="s">
        <v>51</v>
      </c>
      <c r="C54" s="102">
        <f t="shared" si="1"/>
        <v>464.04570613447413</v>
      </c>
      <c r="D54" s="102">
        <f t="shared" si="1"/>
        <v>472.62818411782854</v>
      </c>
      <c r="E54" s="102">
        <f t="shared" si="1"/>
        <v>430.381676113558</v>
      </c>
      <c r="F54" s="102">
        <f t="shared" si="1"/>
        <v>478.10321317617536</v>
      </c>
      <c r="G54" s="102">
        <f t="shared" ref="G54" si="2">+G7/$L54*100000</f>
        <v>596.40823296396616</v>
      </c>
      <c r="K54" s="110"/>
      <c r="L54" s="12">
        <v>1351591</v>
      </c>
    </row>
    <row r="55" spans="2:14" ht="15" thickBot="1" x14ac:dyDescent="0.25">
      <c r="B55" s="54" t="s">
        <v>141</v>
      </c>
      <c r="C55" s="102">
        <f t="shared" si="1"/>
        <v>591.12578360319299</v>
      </c>
      <c r="D55" s="102">
        <f t="shared" si="1"/>
        <v>543.58215489516135</v>
      </c>
      <c r="E55" s="102">
        <f t="shared" si="1"/>
        <v>465.92756133870972</v>
      </c>
      <c r="F55" s="102">
        <f t="shared" si="1"/>
        <v>575.67410427308266</v>
      </c>
      <c r="G55" s="102">
        <f t="shared" ref="G55" si="3">+G8/$L55*100000</f>
        <v>1045.8607823502202</v>
      </c>
      <c r="K55" s="110"/>
      <c r="L55" s="12">
        <v>1009599</v>
      </c>
    </row>
    <row r="56" spans="2:14" ht="15" thickBot="1" x14ac:dyDescent="0.25">
      <c r="B56" s="54" t="s">
        <v>45</v>
      </c>
      <c r="C56" s="102">
        <f t="shared" si="1"/>
        <v>730.5758876671581</v>
      </c>
      <c r="D56" s="102">
        <f t="shared" si="1"/>
        <v>574.62119490033842</v>
      </c>
      <c r="E56" s="102">
        <f t="shared" si="1"/>
        <v>551.32135272226594</v>
      </c>
      <c r="F56" s="102">
        <f t="shared" si="1"/>
        <v>660.75754525202797</v>
      </c>
      <c r="G56" s="102">
        <f t="shared" ref="G56" si="4">+G9/$L56*100000</f>
        <v>1126.1049158607791</v>
      </c>
      <c r="K56" s="110"/>
      <c r="L56" s="12">
        <v>1231768</v>
      </c>
    </row>
    <row r="57" spans="2:14" ht="15" thickBot="1" x14ac:dyDescent="0.25">
      <c r="B57" s="54" t="s">
        <v>8</v>
      </c>
      <c r="C57" s="102">
        <f t="shared" si="1"/>
        <v>818.8930092363878</v>
      </c>
      <c r="D57" s="102">
        <f t="shared" si="1"/>
        <v>916.71528001736681</v>
      </c>
      <c r="E57" s="102">
        <f t="shared" si="1"/>
        <v>747.38001584810127</v>
      </c>
      <c r="F57" s="102">
        <f t="shared" si="1"/>
        <v>1030.2159147454342</v>
      </c>
      <c r="G57" s="102">
        <f t="shared" ref="G57" si="5">+G10/$L57*100000</f>
        <v>1430.661877097707</v>
      </c>
      <c r="K57" s="110"/>
      <c r="L57" s="12">
        <v>2238754</v>
      </c>
    </row>
    <row r="58" spans="2:14" ht="15" thickBot="1" x14ac:dyDescent="0.25">
      <c r="B58" s="54" t="s">
        <v>9</v>
      </c>
      <c r="C58" s="102">
        <f t="shared" si="1"/>
        <v>584.24205087238579</v>
      </c>
      <c r="D58" s="102">
        <f t="shared" si="1"/>
        <v>534.14481823674669</v>
      </c>
      <c r="E58" s="102">
        <f t="shared" si="1"/>
        <v>455.95251594733696</v>
      </c>
      <c r="F58" s="102">
        <f t="shared" si="1"/>
        <v>484.04758560110758</v>
      </c>
      <c r="G58" s="102">
        <f t="shared" ref="G58" si="6">+G11/$L58*100000</f>
        <v>661.75736353158413</v>
      </c>
      <c r="K58" s="110"/>
      <c r="L58" s="12">
        <v>590851</v>
      </c>
    </row>
    <row r="59" spans="2:14" ht="15" thickBot="1" x14ac:dyDescent="0.25">
      <c r="B59" s="54" t="s">
        <v>53</v>
      </c>
      <c r="C59" s="102">
        <f t="shared" si="1"/>
        <v>484.55438473843935</v>
      </c>
      <c r="D59" s="102">
        <f t="shared" si="1"/>
        <v>453.36294708075741</v>
      </c>
      <c r="E59" s="102">
        <f t="shared" si="1"/>
        <v>484.97250052473527</v>
      </c>
      <c r="F59" s="102">
        <f t="shared" si="1"/>
        <v>569.22283146338009</v>
      </c>
      <c r="G59" s="102">
        <f t="shared" ref="G59" si="7">+G12/$L59*100000</f>
        <v>810.76832120658185</v>
      </c>
      <c r="K59" s="110"/>
      <c r="L59" s="12">
        <v>2391682</v>
      </c>
    </row>
    <row r="60" spans="2:14" ht="15" thickBot="1" x14ac:dyDescent="0.25">
      <c r="B60" s="54" t="s">
        <v>47</v>
      </c>
      <c r="C60" s="102">
        <f t="shared" si="1"/>
        <v>572.4107158555297</v>
      </c>
      <c r="D60" s="102">
        <f t="shared" si="1"/>
        <v>529.26370190925536</v>
      </c>
      <c r="E60" s="102">
        <f t="shared" si="1"/>
        <v>487.1145814573332</v>
      </c>
      <c r="F60" s="102">
        <f t="shared" si="1"/>
        <v>684.31734343645053</v>
      </c>
      <c r="G60" s="102">
        <f t="shared" ref="G60" si="8">+G13/$L60*100000</f>
        <v>905.61210549349869</v>
      </c>
      <c r="K60" s="110"/>
      <c r="L60" s="12">
        <v>2104433</v>
      </c>
    </row>
    <row r="61" spans="2:14" ht="15" thickBot="1" x14ac:dyDescent="0.25">
      <c r="B61" s="54" t="s">
        <v>26</v>
      </c>
      <c r="C61" s="102">
        <f t="shared" si="1"/>
        <v>611.04079500453736</v>
      </c>
      <c r="D61" s="102">
        <f t="shared" si="1"/>
        <v>433.96152707030041</v>
      </c>
      <c r="E61" s="102">
        <f t="shared" si="1"/>
        <v>380.91762456674053</v>
      </c>
      <c r="F61" s="102">
        <f t="shared" si="1"/>
        <v>515.47440407047679</v>
      </c>
      <c r="G61" s="102">
        <f t="shared" ref="G61" si="9">+G14/$L61*100000</f>
        <v>1094.376834616975</v>
      </c>
      <c r="K61" s="110"/>
      <c r="L61" s="12">
        <v>8012231</v>
      </c>
    </row>
    <row r="62" spans="2:14" ht="15" thickBot="1" x14ac:dyDescent="0.25">
      <c r="B62" s="54" t="s">
        <v>204</v>
      </c>
      <c r="C62" s="102">
        <f t="shared" si="1"/>
        <v>637.75488623001024</v>
      </c>
      <c r="D62" s="102">
        <f t="shared" si="1"/>
        <v>610.42038544654031</v>
      </c>
      <c r="E62" s="102">
        <f t="shared" si="1"/>
        <v>529.67645087638664</v>
      </c>
      <c r="F62" s="102">
        <f t="shared" si="1"/>
        <v>647.24864337970234</v>
      </c>
      <c r="G62" s="102">
        <f t="shared" ref="G62" si="10">+G15/$L62*100000</f>
        <v>983.83523349472728</v>
      </c>
      <c r="K62" s="110"/>
      <c r="L62" s="12">
        <v>5319285</v>
      </c>
    </row>
    <row r="63" spans="2:14" ht="15" thickBot="1" x14ac:dyDescent="0.25">
      <c r="B63" s="54" t="s">
        <v>21</v>
      </c>
      <c r="C63" s="102">
        <f t="shared" si="1"/>
        <v>499.77196896502358</v>
      </c>
      <c r="D63" s="102">
        <f t="shared" si="1"/>
        <v>562.44494780886362</v>
      </c>
      <c r="E63" s="102">
        <f t="shared" si="1"/>
        <v>457.6739317386016</v>
      </c>
      <c r="F63" s="102">
        <f t="shared" si="1"/>
        <v>621.89420308131082</v>
      </c>
      <c r="G63" s="102">
        <f t="shared" ref="G63" si="11">+G16/$L63*100000</f>
        <v>932.98352772070416</v>
      </c>
      <c r="K63" s="110"/>
      <c r="L63" s="12">
        <v>1054681</v>
      </c>
    </row>
    <row r="64" spans="2:14" ht="15" thickBot="1" x14ac:dyDescent="0.25">
      <c r="B64" s="54" t="s">
        <v>10</v>
      </c>
      <c r="C64" s="102">
        <f t="shared" si="1"/>
        <v>478.30002812442603</v>
      </c>
      <c r="D64" s="102">
        <f t="shared" si="1"/>
        <v>479.70440156506328</v>
      </c>
      <c r="E64" s="102">
        <f t="shared" si="1"/>
        <v>482.18053368408175</v>
      </c>
      <c r="F64" s="102">
        <f t="shared" si="1"/>
        <v>620.14174562879521</v>
      </c>
      <c r="G64" s="102">
        <f t="shared" ref="G64" si="12">+G17/$L64*100000</f>
        <v>885.75311188827993</v>
      </c>
      <c r="K64" s="110"/>
      <c r="L64" s="12">
        <v>2705833</v>
      </c>
    </row>
    <row r="65" spans="2:12" ht="15" thickBot="1" x14ac:dyDescent="0.25">
      <c r="B65" s="54" t="s">
        <v>142</v>
      </c>
      <c r="C65" s="102">
        <f t="shared" si="1"/>
        <v>780.32399388923352</v>
      </c>
      <c r="D65" s="102">
        <f t="shared" si="1"/>
        <v>701.10031461202516</v>
      </c>
      <c r="E65" s="102">
        <f t="shared" si="1"/>
        <v>642.76326714858101</v>
      </c>
      <c r="F65" s="102">
        <f t="shared" si="1"/>
        <v>1003.1575337110809</v>
      </c>
      <c r="G65" s="102">
        <f t="shared" ref="G65" si="13">+G18/$L65*100000</f>
        <v>1150.0202303578633</v>
      </c>
      <c r="K65" s="110"/>
      <c r="L65" s="12">
        <v>7009268</v>
      </c>
    </row>
    <row r="66" spans="2:12" ht="15" thickBot="1" x14ac:dyDescent="0.25">
      <c r="B66" s="54" t="s">
        <v>143</v>
      </c>
      <c r="C66" s="102">
        <f t="shared" si="1"/>
        <v>640.80658364849808</v>
      </c>
      <c r="D66" s="102">
        <f t="shared" si="1"/>
        <v>697.03893931240964</v>
      </c>
      <c r="E66" s="102">
        <f t="shared" si="1"/>
        <v>535.9287774499328</v>
      </c>
      <c r="F66" s="102">
        <f t="shared" si="1"/>
        <v>737.45992966492656</v>
      </c>
      <c r="G66" s="102">
        <f t="shared" ref="G66" si="14">+G19/$L66*100000</f>
        <v>863.75958564022005</v>
      </c>
      <c r="K66" s="110"/>
      <c r="L66" s="12">
        <v>1568492</v>
      </c>
    </row>
    <row r="67" spans="2:12" ht="15" thickBot="1" x14ac:dyDescent="0.25">
      <c r="B67" s="54" t="s">
        <v>144</v>
      </c>
      <c r="C67" s="102">
        <f t="shared" si="1"/>
        <v>370.3195922946399</v>
      </c>
      <c r="D67" s="102">
        <f t="shared" si="1"/>
        <v>364.27536328027679</v>
      </c>
      <c r="E67" s="102">
        <f t="shared" si="1"/>
        <v>295.72496104420691</v>
      </c>
      <c r="F67" s="102">
        <f t="shared" si="1"/>
        <v>326.09352633588514</v>
      </c>
      <c r="G67" s="102">
        <f t="shared" ref="G67" si="15">+G20/$L67*100000</f>
        <v>554.59486712278488</v>
      </c>
      <c r="K67" s="110"/>
      <c r="L67" s="12">
        <v>678333</v>
      </c>
    </row>
    <row r="68" spans="2:12" ht="15" thickBot="1" x14ac:dyDescent="0.25">
      <c r="B68" s="54" t="s">
        <v>49</v>
      </c>
      <c r="C68" s="102">
        <f t="shared" si="1"/>
        <v>324.5972049895766</v>
      </c>
      <c r="D68" s="102">
        <f t="shared" si="1"/>
        <v>295.82292641146591</v>
      </c>
      <c r="E68" s="102">
        <f t="shared" si="1"/>
        <v>243.75090901582089</v>
      </c>
      <c r="F68" s="102">
        <f t="shared" si="1"/>
        <v>298.96520332327208</v>
      </c>
      <c r="G68" s="102">
        <f t="shared" ref="G68" si="16">+G21/$L68*100000</f>
        <v>425.23984550771115</v>
      </c>
      <c r="K68" s="110"/>
      <c r="L68" s="12">
        <v>2227684</v>
      </c>
    </row>
    <row r="69" spans="2:12" ht="15" thickBot="1" x14ac:dyDescent="0.25">
      <c r="B69" s="54" t="s">
        <v>11</v>
      </c>
      <c r="C69" s="102">
        <f t="shared" si="1"/>
        <v>419.82331021888808</v>
      </c>
      <c r="D69" s="102">
        <f t="shared" si="1"/>
        <v>480.5912691557881</v>
      </c>
      <c r="E69" s="102">
        <f t="shared" si="1"/>
        <v>427.22651333810433</v>
      </c>
      <c r="F69" s="102">
        <f t="shared" si="1"/>
        <v>473.18806603657185</v>
      </c>
      <c r="G69" s="102">
        <f t="shared" ref="G69" si="17">+G22/$L69*100000</f>
        <v>917.38025318954669</v>
      </c>
      <c r="K69" s="110"/>
      <c r="L69" s="12">
        <v>324184</v>
      </c>
    </row>
    <row r="70" spans="2:12" ht="15" thickBot="1" x14ac:dyDescent="0.25">
      <c r="B70" s="56" t="s">
        <v>22</v>
      </c>
      <c r="C70" s="103">
        <f t="shared" si="1"/>
        <v>610.52213511417551</v>
      </c>
      <c r="D70" s="103">
        <f t="shared" si="1"/>
        <v>571.63871554521268</v>
      </c>
      <c r="E70" s="103">
        <f t="shared" si="1"/>
        <v>501.22280693040136</v>
      </c>
      <c r="F70" s="103">
        <f t="shared" si="1"/>
        <v>672.84872930609708</v>
      </c>
      <c r="G70" s="103">
        <f t="shared" si="1"/>
        <v>1004.7738884417108</v>
      </c>
      <c r="K70" s="110"/>
      <c r="L70" s="12">
        <v>48619695</v>
      </c>
    </row>
    <row r="71" spans="2:12" ht="13.5" thickBot="1" x14ac:dyDescent="0.25">
      <c r="C71" s="102"/>
      <c r="D71" s="102"/>
      <c r="E71" s="102"/>
      <c r="F71" s="102"/>
      <c r="G71" s="102"/>
    </row>
    <row r="72" spans="2:12" ht="13.5" thickBot="1" x14ac:dyDescent="0.25">
      <c r="C72" s="102"/>
      <c r="D72" s="102"/>
      <c r="E72" s="102"/>
      <c r="F72" s="102"/>
      <c r="G72" s="102"/>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zoomScaleNormal="100" workbookViewId="0"/>
  </sheetViews>
  <sheetFormatPr baseColWidth="10" defaultColWidth="11.42578125" defaultRowHeight="12.75" x14ac:dyDescent="0.2"/>
  <cols>
    <col min="1" max="1" width="10.42578125" style="12" customWidth="1"/>
    <col min="2" max="2" width="32.42578125" style="12" customWidth="1"/>
    <col min="3" max="22" width="12.42578125" style="12" hidden="1" customWidth="1"/>
    <col min="23" max="23" width="0.140625" style="12" hidden="1" customWidth="1"/>
    <col min="24" max="25" width="12.42578125" style="12" hidden="1" customWidth="1"/>
    <col min="26" max="26" width="32.42578125" style="12" hidden="1" customWidth="1"/>
    <col min="27" max="76" width="12.42578125" style="12" customWidth="1"/>
    <col min="77" max="16384" width="11.42578125" style="12"/>
  </cols>
  <sheetData>
    <row r="2" spans="1:35" ht="40.5" customHeight="1" x14ac:dyDescent="0.2">
      <c r="B2" s="73"/>
      <c r="C2"/>
      <c r="D2"/>
      <c r="E2"/>
      <c r="F2"/>
      <c r="G2"/>
      <c r="H2"/>
      <c r="I2"/>
      <c r="J2"/>
      <c r="K2"/>
      <c r="L2"/>
      <c r="M2"/>
      <c r="N2"/>
      <c r="O2"/>
      <c r="P2"/>
      <c r="Q2"/>
      <c r="R2"/>
      <c r="S2"/>
      <c r="T2"/>
      <c r="U2"/>
      <c r="V2"/>
      <c r="W2"/>
      <c r="X2"/>
      <c r="Y2"/>
      <c r="Z2"/>
      <c r="AA2"/>
      <c r="AB2"/>
      <c r="AC2"/>
      <c r="AD2"/>
    </row>
    <row r="3" spans="1:35" ht="27.95" customHeight="1" x14ac:dyDescent="0.2">
      <c r="B3" s="10"/>
      <c r="C3" s="10"/>
    </row>
    <row r="5" spans="1:35" ht="39" customHeight="1" x14ac:dyDescent="0.2">
      <c r="C5" s="38" t="s">
        <v>4</v>
      </c>
      <c r="D5" s="38" t="s">
        <v>5</v>
      </c>
      <c r="E5" s="38" t="s">
        <v>6</v>
      </c>
      <c r="F5" s="60" t="s">
        <v>27</v>
      </c>
      <c r="G5" s="38" t="s">
        <v>28</v>
      </c>
      <c r="H5" s="38" t="s">
        <v>30</v>
      </c>
      <c r="I5" s="38" t="s">
        <v>33</v>
      </c>
      <c r="J5" s="60" t="s">
        <v>35</v>
      </c>
      <c r="K5" s="38" t="s">
        <v>37</v>
      </c>
      <c r="L5" s="38" t="s">
        <v>42</v>
      </c>
      <c r="M5" s="38" t="s">
        <v>54</v>
      </c>
      <c r="N5" s="60" t="s">
        <v>56</v>
      </c>
      <c r="O5" s="38" t="s">
        <v>58</v>
      </c>
      <c r="P5" s="38" t="s">
        <v>60</v>
      </c>
      <c r="Q5" s="38" t="s">
        <v>62</v>
      </c>
      <c r="R5" s="60" t="s">
        <v>66</v>
      </c>
      <c r="S5" s="38" t="s">
        <v>69</v>
      </c>
      <c r="T5" s="38" t="s">
        <v>74</v>
      </c>
      <c r="U5" s="38" t="s">
        <v>76</v>
      </c>
      <c r="V5" s="60" t="s">
        <v>78</v>
      </c>
      <c r="W5" s="38" t="s">
        <v>81</v>
      </c>
      <c r="X5" s="38" t="s">
        <v>84</v>
      </c>
      <c r="Y5" s="38" t="s">
        <v>131</v>
      </c>
      <c r="Z5" s="60" t="s">
        <v>132</v>
      </c>
      <c r="AA5" s="38" t="s">
        <v>235</v>
      </c>
      <c r="AB5" s="38" t="s">
        <v>239</v>
      </c>
      <c r="AC5" s="38" t="s">
        <v>240</v>
      </c>
      <c r="AD5" s="60" t="s">
        <v>241</v>
      </c>
      <c r="AE5" s="38" t="s">
        <v>243</v>
      </c>
    </row>
    <row r="6" spans="1:35" ht="17.100000000000001" customHeight="1" thickBot="1" x14ac:dyDescent="0.25">
      <c r="B6" s="54" t="s">
        <v>50</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2298</v>
      </c>
      <c r="AB6" s="40">
        <v>2341</v>
      </c>
      <c r="AC6" s="40">
        <v>1732</v>
      </c>
      <c r="AD6" s="40">
        <v>2222</v>
      </c>
      <c r="AE6" s="40">
        <v>2357</v>
      </c>
      <c r="AF6" s="68"/>
      <c r="AH6" s="68"/>
      <c r="AI6" s="68"/>
    </row>
    <row r="7" spans="1:35" ht="17.100000000000001" customHeight="1" thickBot="1" x14ac:dyDescent="0.25">
      <c r="B7" s="54" t="s">
        <v>51</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90</v>
      </c>
      <c r="AB7" s="40">
        <v>275</v>
      </c>
      <c r="AC7" s="40">
        <v>194</v>
      </c>
      <c r="AD7" s="40">
        <v>294</v>
      </c>
      <c r="AE7" s="40">
        <v>312</v>
      </c>
      <c r="AG7" s="68"/>
      <c r="AH7" s="68"/>
      <c r="AI7" s="68"/>
    </row>
    <row r="8" spans="1:35" ht="17.100000000000001" customHeight="1" thickBot="1" x14ac:dyDescent="0.25">
      <c r="B8" s="54" t="s">
        <v>141</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228</v>
      </c>
      <c r="AB8" s="40">
        <v>228</v>
      </c>
      <c r="AC8" s="40">
        <v>121</v>
      </c>
      <c r="AD8" s="40">
        <v>165</v>
      </c>
      <c r="AE8" s="40">
        <v>201</v>
      </c>
      <c r="AG8" s="68"/>
      <c r="AH8" s="68"/>
      <c r="AI8" s="68"/>
    </row>
    <row r="9" spans="1:35" ht="17.100000000000001" customHeight="1" thickBot="1" x14ac:dyDescent="0.25">
      <c r="B9" s="54" t="s">
        <v>45</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1040</v>
      </c>
      <c r="AB9" s="40">
        <v>1150</v>
      </c>
      <c r="AC9" s="40">
        <v>836</v>
      </c>
      <c r="AD9" s="40">
        <v>1023</v>
      </c>
      <c r="AE9" s="40">
        <v>1154</v>
      </c>
    </row>
    <row r="10" spans="1:35" ht="17.100000000000001" customHeight="1" thickBot="1" x14ac:dyDescent="0.2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208</v>
      </c>
      <c r="AB10" s="40">
        <v>205</v>
      </c>
      <c r="AC10" s="40">
        <v>124</v>
      </c>
      <c r="AD10" s="40">
        <v>172</v>
      </c>
      <c r="AE10" s="40">
        <v>185</v>
      </c>
    </row>
    <row r="11" spans="1:35" ht="17.100000000000001" customHeight="1" thickBot="1" x14ac:dyDescent="0.2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90</v>
      </c>
      <c r="AB11" s="40">
        <v>102</v>
      </c>
      <c r="AC11" s="40">
        <v>61</v>
      </c>
      <c r="AD11" s="40">
        <v>120</v>
      </c>
      <c r="AE11" s="40">
        <v>116</v>
      </c>
    </row>
    <row r="12" spans="1:35" ht="17.100000000000001" customHeight="1" thickBot="1" x14ac:dyDescent="0.25">
      <c r="A12" s="67"/>
      <c r="B12" s="54" t="s">
        <v>52</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423</v>
      </c>
      <c r="AB12" s="40">
        <v>428</v>
      </c>
      <c r="AC12" s="40">
        <v>327</v>
      </c>
      <c r="AD12" s="40">
        <v>438</v>
      </c>
      <c r="AE12" s="40">
        <v>474</v>
      </c>
    </row>
    <row r="13" spans="1:35" ht="17.100000000000001" customHeight="1" thickBot="1" x14ac:dyDescent="0.25">
      <c r="A13" s="67"/>
      <c r="B13" s="54" t="s">
        <v>47</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327</v>
      </c>
      <c r="AB13" s="40">
        <v>308</v>
      </c>
      <c r="AC13" s="40">
        <v>244</v>
      </c>
      <c r="AD13" s="40">
        <v>311</v>
      </c>
      <c r="AE13" s="40">
        <v>403</v>
      </c>
    </row>
    <row r="14" spans="1:35" ht="17.100000000000001" customHeight="1" thickBot="1" x14ac:dyDescent="0.2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3062</v>
      </c>
      <c r="AB14" s="40">
        <v>3107</v>
      </c>
      <c r="AC14" s="40">
        <v>2288</v>
      </c>
      <c r="AD14" s="40">
        <v>3098</v>
      </c>
      <c r="AE14" s="40">
        <v>3125</v>
      </c>
    </row>
    <row r="15" spans="1:35" ht="17.100000000000001" customHeight="1" thickBot="1" x14ac:dyDescent="0.25">
      <c r="A15" s="67"/>
      <c r="B15" s="54" t="s">
        <v>46</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2176</v>
      </c>
      <c r="AB15" s="40">
        <v>2246</v>
      </c>
      <c r="AC15" s="40">
        <v>1515</v>
      </c>
      <c r="AD15" s="40">
        <v>1759</v>
      </c>
      <c r="AE15" s="40">
        <v>2097</v>
      </c>
    </row>
    <row r="16" spans="1:35" ht="17.100000000000001" customHeight="1" thickBot="1" x14ac:dyDescent="0.2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96</v>
      </c>
      <c r="AB16" s="40">
        <v>101</v>
      </c>
      <c r="AC16" s="40">
        <v>59</v>
      </c>
      <c r="AD16" s="40">
        <v>79</v>
      </c>
      <c r="AE16" s="40">
        <v>72</v>
      </c>
    </row>
    <row r="17" spans="2:38" ht="17.100000000000001" customHeight="1" thickBot="1" x14ac:dyDescent="0.2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332</v>
      </c>
      <c r="AB17" s="40">
        <v>388</v>
      </c>
      <c r="AC17" s="40">
        <v>224</v>
      </c>
      <c r="AD17" s="40">
        <v>276</v>
      </c>
      <c r="AE17" s="40">
        <v>281</v>
      </c>
    </row>
    <row r="18" spans="2:38" ht="17.100000000000001" customHeight="1" thickBot="1" x14ac:dyDescent="0.25">
      <c r="B18" s="54" t="s">
        <v>142</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2207</v>
      </c>
      <c r="AB18" s="40">
        <v>2303</v>
      </c>
      <c r="AC18" s="40">
        <v>1367</v>
      </c>
      <c r="AD18" s="40">
        <v>1819</v>
      </c>
      <c r="AE18" s="40">
        <v>1930</v>
      </c>
    </row>
    <row r="19" spans="2:38" ht="17.100000000000001" customHeight="1" thickBot="1" x14ac:dyDescent="0.25">
      <c r="B19" s="54" t="s">
        <v>143</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343</v>
      </c>
      <c r="AB19" s="40">
        <v>313</v>
      </c>
      <c r="AC19" s="40">
        <v>232</v>
      </c>
      <c r="AD19" s="40">
        <v>282</v>
      </c>
      <c r="AE19" s="40">
        <v>371</v>
      </c>
    </row>
    <row r="20" spans="2:38" ht="17.100000000000001" customHeight="1" thickBot="1" x14ac:dyDescent="0.25">
      <c r="B20" s="54" t="s">
        <v>144</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77</v>
      </c>
      <c r="AB20" s="40">
        <v>72</v>
      </c>
      <c r="AC20" s="40">
        <v>56</v>
      </c>
      <c r="AD20" s="40">
        <v>83</v>
      </c>
      <c r="AE20" s="40">
        <v>99</v>
      </c>
    </row>
    <row r="21" spans="2:38" ht="17.100000000000001" customHeight="1" thickBot="1" x14ac:dyDescent="0.25">
      <c r="B21" s="54" t="s">
        <v>49</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318</v>
      </c>
      <c r="AB21" s="40">
        <v>322</v>
      </c>
      <c r="AC21" s="40">
        <v>168</v>
      </c>
      <c r="AD21" s="40">
        <v>305</v>
      </c>
      <c r="AE21" s="40">
        <v>344</v>
      </c>
    </row>
    <row r="22" spans="2:38" ht="17.100000000000001" customHeight="1" thickBot="1" x14ac:dyDescent="0.2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47</v>
      </c>
      <c r="AB22" s="40">
        <v>37</v>
      </c>
      <c r="AC22" s="40">
        <v>21</v>
      </c>
      <c r="AD22" s="40">
        <v>35</v>
      </c>
      <c r="AE22" s="40">
        <v>42</v>
      </c>
    </row>
    <row r="23" spans="2:38" ht="16.5" customHeight="1" thickBot="1" x14ac:dyDescent="0.2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13362</v>
      </c>
      <c r="AB23" s="57">
        <v>13926</v>
      </c>
      <c r="AC23" s="57">
        <v>9569</v>
      </c>
      <c r="AD23" s="57">
        <v>12481</v>
      </c>
      <c r="AE23" s="57">
        <v>13563</v>
      </c>
    </row>
    <row r="24" spans="2:38" ht="19.5" customHeight="1" x14ac:dyDescent="0.2">
      <c r="C24" s="18"/>
      <c r="G24" s="18"/>
      <c r="T24" s="76" t="s">
        <v>95</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29</v>
      </c>
      <c r="D28" s="39" t="s">
        <v>31</v>
      </c>
      <c r="E28" s="39" t="s">
        <v>34</v>
      </c>
      <c r="F28" s="61" t="s">
        <v>36</v>
      </c>
      <c r="G28" s="39" t="s">
        <v>38</v>
      </c>
      <c r="H28" s="39" t="s">
        <v>43</v>
      </c>
      <c r="I28" s="39" t="s">
        <v>55</v>
      </c>
      <c r="J28" s="61" t="s">
        <v>57</v>
      </c>
      <c r="K28" s="39" t="s">
        <v>59</v>
      </c>
      <c r="L28" s="39" t="s">
        <v>61</v>
      </c>
      <c r="M28" s="39" t="s">
        <v>63</v>
      </c>
      <c r="N28" s="61" t="s">
        <v>67</v>
      </c>
      <c r="O28" s="39" t="s">
        <v>70</v>
      </c>
      <c r="P28" s="39" t="s">
        <v>75</v>
      </c>
      <c r="Q28" s="39" t="s">
        <v>77</v>
      </c>
      <c r="R28" s="61" t="s">
        <v>79</v>
      </c>
      <c r="S28" s="39" t="s">
        <v>82</v>
      </c>
      <c r="T28" s="39" t="s">
        <v>85</v>
      </c>
      <c r="U28" s="39" t="s">
        <v>88</v>
      </c>
      <c r="V28" s="61" t="s">
        <v>90</v>
      </c>
      <c r="W28" s="39" t="s">
        <v>93</v>
      </c>
      <c r="X28" s="39" t="s">
        <v>99</v>
      </c>
      <c r="Y28" s="39" t="s">
        <v>102</v>
      </c>
      <c r="Z28" s="61" t="s">
        <v>106</v>
      </c>
      <c r="AA28" s="39" t="s">
        <v>244</v>
      </c>
    </row>
    <row r="29" spans="2:38" ht="17.100000000000001" customHeight="1" thickBot="1" x14ac:dyDescent="0.25">
      <c r="B29" s="54" t="s">
        <v>50</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A46" si="8">+(AE6-AA6)/AA6</f>
        <v>2.5674499564838991E-2</v>
      </c>
    </row>
    <row r="30" spans="2:38" ht="17.100000000000001" customHeight="1" thickBot="1" x14ac:dyDescent="0.25">
      <c r="B30" s="54" t="s">
        <v>51</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2.4666666666666668</v>
      </c>
    </row>
    <row r="31" spans="2:38" ht="17.100000000000001" customHeight="1" thickBot="1" x14ac:dyDescent="0.25">
      <c r="B31" s="54" t="s">
        <v>141</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-0.11842105263157894</v>
      </c>
    </row>
    <row r="32" spans="2:38" ht="17.100000000000001" customHeight="1" thickBot="1" x14ac:dyDescent="0.25">
      <c r="B32" s="54" t="s">
        <v>45</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0.10961538461538461</v>
      </c>
    </row>
    <row r="33" spans="2:43" ht="17.100000000000001" customHeight="1" thickBot="1" x14ac:dyDescent="0.2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-0.11057692307692307</v>
      </c>
    </row>
    <row r="34" spans="2:43" ht="17.100000000000001" customHeight="1" thickBot="1" x14ac:dyDescent="0.2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0.28888888888888886</v>
      </c>
    </row>
    <row r="35" spans="2:43" ht="17.100000000000001" customHeight="1" thickBot="1" x14ac:dyDescent="0.25">
      <c r="B35" s="54" t="s">
        <v>52</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0.12056737588652482</v>
      </c>
    </row>
    <row r="36" spans="2:43" ht="17.100000000000001" customHeight="1" thickBot="1" x14ac:dyDescent="0.25">
      <c r="B36" s="54" t="s">
        <v>48</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0.23241590214067279</v>
      </c>
    </row>
    <row r="37" spans="2:43" ht="17.100000000000001" customHeight="1" thickBot="1" x14ac:dyDescent="0.2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2.0574787720444153E-2</v>
      </c>
    </row>
    <row r="38" spans="2:43" ht="17.100000000000001" customHeight="1" thickBot="1" x14ac:dyDescent="0.25">
      <c r="B38" s="54" t="s">
        <v>46</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-3.6305147058823532E-2</v>
      </c>
    </row>
    <row r="39" spans="2:43" ht="17.100000000000001" customHeight="1" thickBot="1" x14ac:dyDescent="0.2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-0.25</v>
      </c>
    </row>
    <row r="40" spans="2:43" ht="17.100000000000001" customHeight="1" thickBot="1" x14ac:dyDescent="0.2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-0.1536144578313253</v>
      </c>
    </row>
    <row r="41" spans="2:43" ht="17.100000000000001" customHeight="1" thickBot="1" x14ac:dyDescent="0.25">
      <c r="B41" s="54" t="s">
        <v>142</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-0.12550974173085636</v>
      </c>
    </row>
    <row r="42" spans="2:43" ht="17.100000000000001" customHeight="1" thickBot="1" x14ac:dyDescent="0.25">
      <c r="B42" s="54" t="s">
        <v>143</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8.1632653061224483E-2</v>
      </c>
    </row>
    <row r="43" spans="2:43" ht="17.100000000000001" customHeight="1" thickBot="1" x14ac:dyDescent="0.25">
      <c r="B43" s="54" t="s">
        <v>144</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0.2857142857142857</v>
      </c>
    </row>
    <row r="44" spans="2:43" ht="17.100000000000001" customHeight="1" thickBot="1" x14ac:dyDescent="0.25">
      <c r="B44" s="54" t="s">
        <v>49</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8.1761006289308172E-2</v>
      </c>
    </row>
    <row r="45" spans="2:43" ht="17.100000000000001" customHeight="1" thickBot="1" x14ac:dyDescent="0.25">
      <c r="B45" s="54" t="s">
        <v>44</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-0.10638297872340426</v>
      </c>
    </row>
    <row r="46" spans="2:43" ht="17.100000000000001" customHeight="1" thickBot="1" x14ac:dyDescent="0.2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4">
        <f t="shared" si="8"/>
        <v>1.5042658284687921E-2</v>
      </c>
    </row>
    <row r="48" spans="2:43" x14ac:dyDescent="0.2">
      <c r="AQ48" s="100"/>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zoomScaleNormal="100" workbookViewId="0"/>
  </sheetViews>
  <sheetFormatPr baseColWidth="10" defaultColWidth="11.42578125" defaultRowHeight="12.75" x14ac:dyDescent="0.2"/>
  <cols>
    <col min="1" max="1" width="10.42578125" style="12" customWidth="1"/>
    <col min="2" max="2" width="32.5703125" style="12" customWidth="1"/>
    <col min="3" max="3" width="11.42578125" style="12" hidden="1" customWidth="1"/>
    <col min="4" max="25" width="12.42578125" style="12" hidden="1" customWidth="1"/>
    <col min="26" max="26" width="16.140625" style="12" hidden="1" customWidth="1"/>
    <col min="27" max="71" width="12.42578125" style="12" customWidth="1"/>
    <col min="72" max="16384" width="11.42578125" style="12"/>
  </cols>
  <sheetData>
    <row r="2" spans="1:32" ht="40.5" customHeight="1" x14ac:dyDescent="0.2">
      <c r="B2" s="73"/>
      <c r="C2"/>
      <c r="D2"/>
      <c r="E2"/>
      <c r="F2"/>
      <c r="G2"/>
      <c r="H2"/>
      <c r="I2"/>
      <c r="J2"/>
      <c r="K2"/>
      <c r="L2"/>
      <c r="M2"/>
      <c r="N2"/>
      <c r="O2"/>
      <c r="P2"/>
      <c r="Q2"/>
      <c r="R2"/>
      <c r="S2"/>
      <c r="T2"/>
      <c r="U2"/>
      <c r="V2"/>
      <c r="W2"/>
      <c r="X2"/>
      <c r="Y2" s="90"/>
      <c r="Z2" s="90"/>
      <c r="AA2" s="90"/>
      <c r="AB2" s="90"/>
      <c r="AC2"/>
      <c r="AD2"/>
    </row>
    <row r="3" spans="1:32" ht="27.95" customHeight="1" x14ac:dyDescent="0.2">
      <c r="B3" s="10"/>
    </row>
    <row r="5" spans="1:32" ht="39" customHeight="1" x14ac:dyDescent="0.2">
      <c r="C5" s="38" t="s">
        <v>4</v>
      </c>
      <c r="D5" s="38" t="s">
        <v>5</v>
      </c>
      <c r="E5" s="38" t="s">
        <v>6</v>
      </c>
      <c r="F5" s="60" t="s">
        <v>27</v>
      </c>
      <c r="G5" s="38" t="s">
        <v>28</v>
      </c>
      <c r="H5" s="38" t="s">
        <v>30</v>
      </c>
      <c r="I5" s="38" t="s">
        <v>33</v>
      </c>
      <c r="J5" s="60" t="s">
        <v>35</v>
      </c>
      <c r="K5" s="38" t="s">
        <v>37</v>
      </c>
      <c r="L5" s="38" t="s">
        <v>42</v>
      </c>
      <c r="M5" s="38" t="s">
        <v>54</v>
      </c>
      <c r="N5" s="60" t="s">
        <v>56</v>
      </c>
      <c r="O5" s="38" t="s">
        <v>58</v>
      </c>
      <c r="P5" s="38" t="s">
        <v>60</v>
      </c>
      <c r="Q5" s="38" t="s">
        <v>62</v>
      </c>
      <c r="R5" s="60" t="s">
        <v>66</v>
      </c>
      <c r="S5" s="38" t="s">
        <v>69</v>
      </c>
      <c r="T5" s="38" t="s">
        <v>74</v>
      </c>
      <c r="U5" s="38" t="s">
        <v>76</v>
      </c>
      <c r="V5" s="60" t="s">
        <v>78</v>
      </c>
      <c r="W5" s="38" t="s">
        <v>81</v>
      </c>
      <c r="X5" s="38" t="s">
        <v>84</v>
      </c>
      <c r="Y5" s="38" t="s">
        <v>133</v>
      </c>
      <c r="Z5" s="60" t="s">
        <v>132</v>
      </c>
      <c r="AA5" s="38" t="s">
        <v>235</v>
      </c>
      <c r="AB5" s="38" t="s">
        <v>239</v>
      </c>
      <c r="AC5" s="121" t="s">
        <v>240</v>
      </c>
      <c r="AD5" s="60" t="s">
        <v>241</v>
      </c>
      <c r="AE5" s="38" t="s">
        <v>243</v>
      </c>
    </row>
    <row r="6" spans="1:32" ht="17.100000000000001" customHeight="1" thickBot="1" x14ac:dyDescent="0.25">
      <c r="B6" s="54" t="s">
        <v>50</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1081</v>
      </c>
      <c r="AB6" s="40">
        <v>1077</v>
      </c>
      <c r="AC6" s="40">
        <v>786</v>
      </c>
      <c r="AD6" s="40">
        <v>1145</v>
      </c>
      <c r="AE6" s="40">
        <v>1185</v>
      </c>
      <c r="AF6" s="68"/>
    </row>
    <row r="7" spans="1:32" ht="17.100000000000001" customHeight="1" thickBot="1" x14ac:dyDescent="0.25">
      <c r="B7" s="54" t="s">
        <v>51</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48</v>
      </c>
      <c r="AB7" s="40">
        <v>145</v>
      </c>
      <c r="AC7" s="40">
        <v>114</v>
      </c>
      <c r="AD7" s="40">
        <v>166</v>
      </c>
      <c r="AE7" s="40">
        <v>183</v>
      </c>
    </row>
    <row r="8" spans="1:32" ht="17.100000000000001" customHeight="1" thickBot="1" x14ac:dyDescent="0.25">
      <c r="B8" s="54" t="s">
        <v>141</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141</v>
      </c>
      <c r="AB8" s="40">
        <v>165</v>
      </c>
      <c r="AC8" s="40">
        <v>70</v>
      </c>
      <c r="AD8" s="40">
        <v>145</v>
      </c>
      <c r="AE8" s="40">
        <v>107</v>
      </c>
    </row>
    <row r="9" spans="1:32" ht="17.100000000000001" customHeight="1" thickBot="1" x14ac:dyDescent="0.25">
      <c r="B9" s="54" t="s">
        <v>45</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242</v>
      </c>
      <c r="AB9" s="40">
        <v>397</v>
      </c>
      <c r="AC9" s="40">
        <v>248</v>
      </c>
      <c r="AD9" s="40">
        <v>315</v>
      </c>
      <c r="AE9" s="40">
        <v>284</v>
      </c>
    </row>
    <row r="10" spans="1:32" ht="17.100000000000001" customHeight="1" thickBot="1" x14ac:dyDescent="0.2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117</v>
      </c>
      <c r="AB10" s="40">
        <v>143</v>
      </c>
      <c r="AC10" s="40">
        <v>91</v>
      </c>
      <c r="AD10" s="40">
        <v>89</v>
      </c>
      <c r="AE10" s="40">
        <v>91</v>
      </c>
    </row>
    <row r="11" spans="1:32" ht="17.100000000000001" customHeight="1" thickBot="1" x14ac:dyDescent="0.2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48</v>
      </c>
      <c r="AB11" s="40">
        <v>50</v>
      </c>
      <c r="AC11" s="40">
        <v>38</v>
      </c>
      <c r="AD11" s="40">
        <v>54</v>
      </c>
      <c r="AE11" s="40">
        <v>86</v>
      </c>
    </row>
    <row r="12" spans="1:32" ht="17.100000000000001" customHeight="1" thickBot="1" x14ac:dyDescent="0.25">
      <c r="A12" s="67"/>
      <c r="B12" s="54" t="s">
        <v>52</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321</v>
      </c>
      <c r="AB12" s="40">
        <v>293</v>
      </c>
      <c r="AC12" s="40">
        <v>220</v>
      </c>
      <c r="AD12" s="40">
        <v>309</v>
      </c>
      <c r="AE12" s="40">
        <v>309</v>
      </c>
    </row>
    <row r="13" spans="1:32" ht="17.100000000000001" customHeight="1" thickBot="1" x14ac:dyDescent="0.25">
      <c r="A13" s="67"/>
      <c r="B13" s="54" t="s">
        <v>47</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211</v>
      </c>
      <c r="AB13" s="40">
        <v>166</v>
      </c>
      <c r="AC13" s="40">
        <v>116</v>
      </c>
      <c r="AD13" s="40">
        <v>129</v>
      </c>
      <c r="AE13" s="40">
        <v>142</v>
      </c>
    </row>
    <row r="14" spans="1:32" ht="17.100000000000001" customHeight="1" thickBot="1" x14ac:dyDescent="0.2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1211</v>
      </c>
      <c r="AB14" s="40">
        <v>1253</v>
      </c>
      <c r="AC14" s="40">
        <v>1065</v>
      </c>
      <c r="AD14" s="40">
        <v>1456</v>
      </c>
      <c r="AE14" s="40">
        <v>1521</v>
      </c>
    </row>
    <row r="15" spans="1:32" ht="17.100000000000001" customHeight="1" thickBot="1" x14ac:dyDescent="0.25">
      <c r="A15" s="67"/>
      <c r="B15" s="54" t="s">
        <v>46</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1147</v>
      </c>
      <c r="AB15" s="40">
        <v>1166</v>
      </c>
      <c r="AC15" s="40">
        <v>745</v>
      </c>
      <c r="AD15" s="40">
        <v>984</v>
      </c>
      <c r="AE15" s="40">
        <v>1037</v>
      </c>
    </row>
    <row r="16" spans="1:32" ht="17.100000000000001" customHeight="1" thickBot="1" x14ac:dyDescent="0.2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45</v>
      </c>
      <c r="AB16" s="40">
        <v>61</v>
      </c>
      <c r="AC16" s="40">
        <v>25</v>
      </c>
      <c r="AD16" s="40">
        <v>49</v>
      </c>
      <c r="AE16" s="40">
        <v>37</v>
      </c>
    </row>
    <row r="17" spans="2:43" ht="17.100000000000001" customHeight="1" thickBot="1" x14ac:dyDescent="0.2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219</v>
      </c>
      <c r="AB17" s="40">
        <v>330</v>
      </c>
      <c r="AC17" s="40">
        <v>168</v>
      </c>
      <c r="AD17" s="40">
        <v>222</v>
      </c>
      <c r="AE17" s="40">
        <v>201</v>
      </c>
    </row>
    <row r="18" spans="2:43" ht="17.100000000000001" customHeight="1" thickBot="1" x14ac:dyDescent="0.25">
      <c r="B18" s="54" t="s">
        <v>142</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1143</v>
      </c>
      <c r="AB18" s="40">
        <v>1389</v>
      </c>
      <c r="AC18" s="40">
        <v>704</v>
      </c>
      <c r="AD18" s="40">
        <v>955</v>
      </c>
      <c r="AE18" s="40">
        <v>1025</v>
      </c>
    </row>
    <row r="19" spans="2:43" ht="17.100000000000001" customHeight="1" thickBot="1" x14ac:dyDescent="0.25">
      <c r="B19" s="54" t="s">
        <v>143</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128</v>
      </c>
      <c r="AB19" s="40">
        <v>121</v>
      </c>
      <c r="AC19" s="40">
        <v>47</v>
      </c>
      <c r="AD19" s="40">
        <v>117</v>
      </c>
      <c r="AE19" s="40">
        <v>108</v>
      </c>
    </row>
    <row r="20" spans="2:43" ht="17.100000000000001" customHeight="1" thickBot="1" x14ac:dyDescent="0.25">
      <c r="B20" s="54" t="s">
        <v>144</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17</v>
      </c>
      <c r="AB20" s="40">
        <v>35</v>
      </c>
      <c r="AC20" s="40">
        <v>9</v>
      </c>
      <c r="AD20" s="40">
        <v>23</v>
      </c>
      <c r="AE20" s="40">
        <v>38</v>
      </c>
    </row>
    <row r="21" spans="2:43" ht="17.100000000000001" customHeight="1" thickBot="1" x14ac:dyDescent="0.25">
      <c r="B21" s="54" t="s">
        <v>49</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203</v>
      </c>
      <c r="AB21" s="40">
        <v>227</v>
      </c>
      <c r="AC21" s="40">
        <v>99</v>
      </c>
      <c r="AD21" s="40">
        <v>195</v>
      </c>
      <c r="AE21" s="40">
        <v>218</v>
      </c>
    </row>
    <row r="22" spans="2:43" ht="17.100000000000001" customHeight="1" thickBot="1" x14ac:dyDescent="0.2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22</v>
      </c>
      <c r="AB22" s="40">
        <v>13</v>
      </c>
      <c r="AC22" s="40">
        <v>11</v>
      </c>
      <c r="AD22" s="40">
        <v>22</v>
      </c>
      <c r="AE22" s="40">
        <v>26</v>
      </c>
    </row>
    <row r="23" spans="2:43" ht="17.100000000000001" customHeight="1" thickBot="1" x14ac:dyDescent="0.2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6344</v>
      </c>
      <c r="AB23" s="57">
        <v>7031</v>
      </c>
      <c r="AC23" s="57">
        <v>4556</v>
      </c>
      <c r="AD23" s="57">
        <v>6375</v>
      </c>
      <c r="AE23" s="57">
        <v>6598</v>
      </c>
    </row>
    <row r="24" spans="2:43" ht="27" customHeight="1" x14ac:dyDescent="0.2">
      <c r="T24" s="76" t="s">
        <v>94</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29</v>
      </c>
      <c r="D27" s="39" t="s">
        <v>31</v>
      </c>
      <c r="E27" s="39" t="s">
        <v>34</v>
      </c>
      <c r="F27" s="61" t="s">
        <v>36</v>
      </c>
      <c r="G27" s="39" t="s">
        <v>38</v>
      </c>
      <c r="H27" s="39" t="s">
        <v>43</v>
      </c>
      <c r="I27" s="39" t="s">
        <v>55</v>
      </c>
      <c r="J27" s="61" t="s">
        <v>57</v>
      </c>
      <c r="K27" s="39" t="s">
        <v>59</v>
      </c>
      <c r="L27" s="39" t="s">
        <v>61</v>
      </c>
      <c r="M27" s="39" t="s">
        <v>63</v>
      </c>
      <c r="N27" s="61" t="s">
        <v>67</v>
      </c>
      <c r="O27" s="39" t="s">
        <v>70</v>
      </c>
      <c r="P27" s="39" t="s">
        <v>75</v>
      </c>
      <c r="Q27" s="39" t="s">
        <v>77</v>
      </c>
      <c r="R27" s="61" t="s">
        <v>79</v>
      </c>
      <c r="S27" s="39" t="s">
        <v>82</v>
      </c>
      <c r="T27" s="39" t="s">
        <v>85</v>
      </c>
      <c r="U27" s="39" t="s">
        <v>88</v>
      </c>
      <c r="V27" s="61" t="s">
        <v>90</v>
      </c>
      <c r="W27" s="39" t="s">
        <v>93</v>
      </c>
      <c r="X27" s="39" t="s">
        <v>99</v>
      </c>
      <c r="Y27" s="39" t="s">
        <v>102</v>
      </c>
      <c r="Z27" s="61" t="s">
        <v>106</v>
      </c>
      <c r="AA27" s="39" t="s">
        <v>244</v>
      </c>
    </row>
    <row r="28" spans="2:43" ht="17.100000000000001" customHeight="1" thickBot="1" x14ac:dyDescent="0.25">
      <c r="B28" s="54" t="s">
        <v>50</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A45" si="4">+(AE6-AA6)/AA6</f>
        <v>9.6207215541165583E-2</v>
      </c>
    </row>
    <row r="29" spans="2:43" ht="17.100000000000001" customHeight="1" thickBot="1" x14ac:dyDescent="0.25">
      <c r="B29" s="54" t="s">
        <v>51</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2.8125</v>
      </c>
    </row>
    <row r="30" spans="2:43" ht="17.100000000000001" customHeight="1" thickBot="1" x14ac:dyDescent="0.25">
      <c r="B30" s="54" t="s">
        <v>141</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-0.24113475177304963</v>
      </c>
    </row>
    <row r="31" spans="2:43" ht="17.100000000000001" customHeight="1" thickBot="1" x14ac:dyDescent="0.25">
      <c r="B31" s="54" t="s">
        <v>45</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0.17355371900826447</v>
      </c>
    </row>
    <row r="32" spans="2:43" ht="17.100000000000001" customHeight="1" thickBot="1" x14ac:dyDescent="0.2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-0.22222222222222221</v>
      </c>
    </row>
    <row r="33" spans="2:27" ht="17.100000000000001" customHeight="1" thickBot="1" x14ac:dyDescent="0.2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0.79166666666666663</v>
      </c>
    </row>
    <row r="34" spans="2:27" ht="17.100000000000001" customHeight="1" thickBot="1" x14ac:dyDescent="0.25">
      <c r="B34" s="54" t="s">
        <v>52</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-3.7383177570093455E-2</v>
      </c>
    </row>
    <row r="35" spans="2:27" ht="17.100000000000001" customHeight="1" thickBot="1" x14ac:dyDescent="0.25">
      <c r="B35" s="54" t="s">
        <v>47</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-0.32701421800947866</v>
      </c>
    </row>
    <row r="36" spans="2:27" ht="17.100000000000001" customHeight="1" thickBot="1" x14ac:dyDescent="0.2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0.25598678777869527</v>
      </c>
    </row>
    <row r="37" spans="2:27" ht="17.100000000000001" customHeight="1" thickBot="1" x14ac:dyDescent="0.25">
      <c r="B37" s="54" t="s">
        <v>46</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-9.5902353966870094E-2</v>
      </c>
    </row>
    <row r="38" spans="2:27" ht="17.100000000000001" customHeight="1" thickBot="1" x14ac:dyDescent="0.2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-0.17777777777777778</v>
      </c>
    </row>
    <row r="39" spans="2:27" ht="17.100000000000001" customHeight="1" thickBot="1" x14ac:dyDescent="0.2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-8.2191780821917804E-2</v>
      </c>
    </row>
    <row r="40" spans="2:27" ht="17.100000000000001" customHeight="1" thickBot="1" x14ac:dyDescent="0.25">
      <c r="B40" s="54" t="s">
        <v>142</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-0.10323709536307961</v>
      </c>
    </row>
    <row r="41" spans="2:27" ht="17.100000000000001" customHeight="1" thickBot="1" x14ac:dyDescent="0.25">
      <c r="B41" s="54" t="s">
        <v>143</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-0.15625</v>
      </c>
    </row>
    <row r="42" spans="2:27" ht="17.100000000000001" customHeight="1" thickBot="1" x14ac:dyDescent="0.25">
      <c r="B42" s="54" t="s">
        <v>144</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1.2352941176470589</v>
      </c>
    </row>
    <row r="43" spans="2:27" ht="17.100000000000001" customHeight="1" thickBot="1" x14ac:dyDescent="0.25">
      <c r="B43" s="54" t="s">
        <v>49</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7.3891625615763554E-2</v>
      </c>
    </row>
    <row r="44" spans="2:27" ht="17.100000000000001" customHeight="1" thickBot="1" x14ac:dyDescent="0.25">
      <c r="B44" s="54" t="s">
        <v>44</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0.18181818181818182</v>
      </c>
    </row>
    <row r="45" spans="2:27" ht="17.100000000000001" customHeight="1" thickBot="1" x14ac:dyDescent="0.2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4.0037831021437577E-2</v>
      </c>
    </row>
  </sheetData>
  <pageMargins left="0.7" right="0.7" top="0.75" bottom="0.75" header="0.3" footer="0.3"/>
  <pageSetup paperSize="9" scale="72" fitToWidth="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N88"/>
  <sheetViews>
    <sheetView topLeftCell="A77" zoomScaleNormal="100" workbookViewId="0"/>
  </sheetViews>
  <sheetFormatPr baseColWidth="10" defaultColWidth="11.42578125" defaultRowHeight="12.75" x14ac:dyDescent="0.2"/>
  <cols>
    <col min="1" max="1" width="10.42578125" style="12" customWidth="1"/>
    <col min="2" max="2" width="32" style="12" customWidth="1"/>
    <col min="3" max="11" width="12.42578125" style="12" customWidth="1"/>
    <col min="12" max="12" width="0.140625" style="12" customWidth="1"/>
    <col min="13" max="13" width="12.42578125" style="12" customWidth="1"/>
    <col min="14" max="14" width="12.140625" style="12" customWidth="1"/>
    <col min="15" max="15" width="10.42578125" style="12" customWidth="1"/>
    <col min="16" max="16" width="14.42578125" style="12" customWidth="1"/>
    <col min="17" max="17" width="18.5703125" style="12" customWidth="1"/>
    <col min="18" max="18" width="10.5703125" style="12" customWidth="1"/>
    <col min="19" max="19" width="11.42578125" style="12" customWidth="1"/>
    <col min="20" max="20" width="12.42578125" style="12" customWidth="1"/>
    <col min="21" max="21" width="10.5703125" style="12" customWidth="1"/>
    <col min="22" max="53" width="12.42578125" style="12" customWidth="1"/>
    <col min="54" max="16384" width="11.42578125" style="12"/>
  </cols>
  <sheetData>
    <row r="2" spans="1:7" ht="40.5" customHeight="1" x14ac:dyDescent="0.2">
      <c r="B2" s="10"/>
      <c r="C2" s="52"/>
    </row>
    <row r="3" spans="1:7" ht="27.95" customHeight="1" x14ac:dyDescent="0.2">
      <c r="B3" s="53"/>
      <c r="C3" s="52"/>
    </row>
    <row r="4" spans="1:7" ht="15" x14ac:dyDescent="0.2">
      <c r="B4" s="53"/>
      <c r="C4" s="52"/>
    </row>
    <row r="5" spans="1:7" ht="39" customHeight="1" x14ac:dyDescent="0.2">
      <c r="C5" s="38" t="s">
        <v>235</v>
      </c>
      <c r="D5" s="38" t="s">
        <v>239</v>
      </c>
      <c r="E5" s="38" t="s">
        <v>240</v>
      </c>
      <c r="F5" s="60" t="s">
        <v>241</v>
      </c>
      <c r="G5" s="38" t="s">
        <v>243</v>
      </c>
    </row>
    <row r="6" spans="1:7" ht="17.100000000000001" customHeight="1" thickBot="1" x14ac:dyDescent="0.25">
      <c r="B6" s="54" t="s">
        <v>50</v>
      </c>
      <c r="C6" s="40">
        <v>1076</v>
      </c>
      <c r="D6" s="40">
        <v>1129</v>
      </c>
      <c r="E6" s="40">
        <v>858</v>
      </c>
      <c r="F6" s="40">
        <v>964</v>
      </c>
      <c r="G6" s="40">
        <v>1125</v>
      </c>
    </row>
    <row r="7" spans="1:7" ht="17.100000000000001" customHeight="1" thickBot="1" x14ac:dyDescent="0.25">
      <c r="B7" s="54" t="s">
        <v>51</v>
      </c>
      <c r="C7" s="40">
        <v>154</v>
      </c>
      <c r="D7" s="40">
        <v>157</v>
      </c>
      <c r="E7" s="40">
        <v>130</v>
      </c>
      <c r="F7" s="40">
        <v>197</v>
      </c>
      <c r="G7" s="40">
        <v>183</v>
      </c>
    </row>
    <row r="8" spans="1:7" ht="17.100000000000001" customHeight="1" thickBot="1" x14ac:dyDescent="0.25">
      <c r="B8" s="54" t="s">
        <v>141</v>
      </c>
      <c r="C8" s="40">
        <v>180</v>
      </c>
      <c r="D8" s="40">
        <v>233</v>
      </c>
      <c r="E8" s="40">
        <v>123</v>
      </c>
      <c r="F8" s="40">
        <v>168</v>
      </c>
      <c r="G8" s="40">
        <v>182</v>
      </c>
    </row>
    <row r="9" spans="1:7" ht="17.100000000000001" customHeight="1" thickBot="1" x14ac:dyDescent="0.25">
      <c r="B9" s="54" t="s">
        <v>45</v>
      </c>
      <c r="C9" s="40">
        <v>207</v>
      </c>
      <c r="D9" s="40">
        <v>236</v>
      </c>
      <c r="E9" s="40">
        <v>227</v>
      </c>
      <c r="F9" s="40">
        <v>210</v>
      </c>
      <c r="G9" s="40">
        <v>272</v>
      </c>
    </row>
    <row r="10" spans="1:7" ht="17.100000000000001" customHeight="1" thickBot="1" x14ac:dyDescent="0.25">
      <c r="B10" s="54" t="s">
        <v>8</v>
      </c>
      <c r="C10" s="40">
        <v>516</v>
      </c>
      <c r="D10" s="40">
        <v>450</v>
      </c>
      <c r="E10" s="40">
        <v>338</v>
      </c>
      <c r="F10" s="40">
        <v>428</v>
      </c>
      <c r="G10" s="40">
        <v>470</v>
      </c>
    </row>
    <row r="11" spans="1:7" ht="17.100000000000001" customHeight="1" thickBot="1" x14ac:dyDescent="0.25">
      <c r="A11" s="67"/>
      <c r="B11" s="54" t="s">
        <v>9</v>
      </c>
      <c r="C11" s="40">
        <v>88</v>
      </c>
      <c r="D11" s="40">
        <v>78</v>
      </c>
      <c r="E11" s="40">
        <v>40</v>
      </c>
      <c r="F11" s="40">
        <v>51</v>
      </c>
      <c r="G11" s="40">
        <v>67</v>
      </c>
    </row>
    <row r="12" spans="1:7" ht="17.100000000000001" customHeight="1" thickBot="1" x14ac:dyDescent="0.25">
      <c r="A12" s="67"/>
      <c r="B12" s="54" t="s">
        <v>52</v>
      </c>
      <c r="C12" s="40">
        <v>317</v>
      </c>
      <c r="D12" s="40">
        <v>337</v>
      </c>
      <c r="E12" s="40">
        <v>189</v>
      </c>
      <c r="F12" s="40">
        <v>279</v>
      </c>
      <c r="G12" s="40">
        <v>263</v>
      </c>
    </row>
    <row r="13" spans="1:7" ht="17.100000000000001" customHeight="1" thickBot="1" x14ac:dyDescent="0.25">
      <c r="A13" s="67"/>
      <c r="B13" s="54" t="s">
        <v>47</v>
      </c>
      <c r="C13" s="40">
        <v>267</v>
      </c>
      <c r="D13" s="40">
        <v>267</v>
      </c>
      <c r="E13" s="40">
        <v>153</v>
      </c>
      <c r="F13" s="40">
        <v>170</v>
      </c>
      <c r="G13" s="40">
        <v>240</v>
      </c>
    </row>
    <row r="14" spans="1:7" ht="17.100000000000001" customHeight="1" thickBot="1" x14ac:dyDescent="0.25">
      <c r="A14" s="67"/>
      <c r="B14" s="54" t="s">
        <v>26</v>
      </c>
      <c r="C14" s="40">
        <v>1870</v>
      </c>
      <c r="D14" s="40">
        <v>2091</v>
      </c>
      <c r="E14" s="40">
        <v>1341</v>
      </c>
      <c r="F14" s="40">
        <v>2079</v>
      </c>
      <c r="G14" s="40">
        <v>2069</v>
      </c>
    </row>
    <row r="15" spans="1:7" ht="17.100000000000001" customHeight="1" thickBot="1" x14ac:dyDescent="0.25">
      <c r="A15" s="67"/>
      <c r="B15" s="54" t="s">
        <v>46</v>
      </c>
      <c r="C15" s="40">
        <v>1037</v>
      </c>
      <c r="D15" s="40">
        <v>1006</v>
      </c>
      <c r="E15" s="40">
        <v>710</v>
      </c>
      <c r="F15" s="40">
        <v>857</v>
      </c>
      <c r="G15" s="40">
        <v>794</v>
      </c>
    </row>
    <row r="16" spans="1:7" ht="17.100000000000001" customHeight="1" thickBot="1" x14ac:dyDescent="0.25">
      <c r="B16" s="54" t="s">
        <v>21</v>
      </c>
      <c r="C16" s="40">
        <v>76</v>
      </c>
      <c r="D16" s="40">
        <v>80</v>
      </c>
      <c r="E16" s="40">
        <v>48</v>
      </c>
      <c r="F16" s="40">
        <v>65</v>
      </c>
      <c r="G16" s="40">
        <v>76</v>
      </c>
    </row>
    <row r="17" spans="2:10" ht="17.100000000000001" customHeight="1" thickBot="1" x14ac:dyDescent="0.25">
      <c r="B17" s="54" t="s">
        <v>10</v>
      </c>
      <c r="C17" s="40">
        <v>335</v>
      </c>
      <c r="D17" s="40">
        <v>367</v>
      </c>
      <c r="E17" s="40">
        <v>196</v>
      </c>
      <c r="F17" s="40">
        <v>293</v>
      </c>
      <c r="G17" s="40">
        <v>313</v>
      </c>
    </row>
    <row r="18" spans="2:10" ht="17.100000000000001" customHeight="1" thickBot="1" x14ac:dyDescent="0.25">
      <c r="B18" s="54" t="s">
        <v>142</v>
      </c>
      <c r="C18" s="40">
        <v>725</v>
      </c>
      <c r="D18" s="40">
        <v>831</v>
      </c>
      <c r="E18" s="40">
        <v>550</v>
      </c>
      <c r="F18" s="40">
        <v>650</v>
      </c>
      <c r="G18" s="40">
        <v>702</v>
      </c>
    </row>
    <row r="19" spans="2:10" ht="17.100000000000001" customHeight="1" thickBot="1" x14ac:dyDescent="0.25">
      <c r="B19" s="54" t="s">
        <v>143</v>
      </c>
      <c r="C19" s="40">
        <v>337</v>
      </c>
      <c r="D19" s="40">
        <v>370</v>
      </c>
      <c r="E19" s="40">
        <v>201</v>
      </c>
      <c r="F19" s="40">
        <v>295</v>
      </c>
      <c r="G19" s="40">
        <v>230</v>
      </c>
    </row>
    <row r="20" spans="2:10" ht="17.100000000000001" customHeight="1" thickBot="1" x14ac:dyDescent="0.25">
      <c r="B20" s="54" t="s">
        <v>144</v>
      </c>
      <c r="C20" s="40">
        <v>58</v>
      </c>
      <c r="D20" s="40">
        <v>33</v>
      </c>
      <c r="E20" s="40">
        <v>24</v>
      </c>
      <c r="F20" s="40">
        <v>41</v>
      </c>
      <c r="G20" s="40">
        <v>42</v>
      </c>
    </row>
    <row r="21" spans="2:10" ht="17.100000000000001" customHeight="1" thickBot="1" x14ac:dyDescent="0.25">
      <c r="B21" s="54" t="s">
        <v>49</v>
      </c>
      <c r="C21" s="40">
        <v>125</v>
      </c>
      <c r="D21" s="40">
        <v>144</v>
      </c>
      <c r="E21" s="40">
        <v>152</v>
      </c>
      <c r="F21" s="40">
        <v>187</v>
      </c>
      <c r="G21" s="40">
        <v>257</v>
      </c>
    </row>
    <row r="22" spans="2:10" ht="17.100000000000001" customHeight="1" thickBot="1" x14ac:dyDescent="0.25">
      <c r="B22" s="54" t="s">
        <v>11</v>
      </c>
      <c r="C22" s="40">
        <v>56</v>
      </c>
      <c r="D22" s="40">
        <v>41</v>
      </c>
      <c r="E22" s="40">
        <v>28</v>
      </c>
      <c r="F22" s="40">
        <v>48</v>
      </c>
      <c r="G22" s="40">
        <v>49</v>
      </c>
    </row>
    <row r="23" spans="2:10" ht="17.100000000000001" customHeight="1" thickBot="1" x14ac:dyDescent="0.25">
      <c r="B23" s="56" t="s">
        <v>22</v>
      </c>
      <c r="C23" s="57">
        <v>7424</v>
      </c>
      <c r="D23" s="57">
        <v>7850</v>
      </c>
      <c r="E23" s="57">
        <v>5308</v>
      </c>
      <c r="F23" s="57">
        <v>6982</v>
      </c>
      <c r="G23" s="57">
        <v>7334</v>
      </c>
    </row>
    <row r="24" spans="2:10" x14ac:dyDescent="0.2">
      <c r="J24" s="13"/>
    </row>
    <row r="25" spans="2:10" ht="39" customHeight="1" x14ac:dyDescent="0.2">
      <c r="B25" s="188"/>
      <c r="C25" s="188"/>
      <c r="D25" s="188"/>
      <c r="E25" s="188"/>
      <c r="F25" s="187"/>
      <c r="J25" s="18"/>
    </row>
    <row r="26" spans="2:10" ht="15" customHeight="1" x14ac:dyDescent="0.2"/>
    <row r="27" spans="2:10" ht="15" customHeight="1" x14ac:dyDescent="0.2">
      <c r="B27" s="53"/>
    </row>
    <row r="28" spans="2:10" ht="15" customHeight="1" x14ac:dyDescent="0.2"/>
    <row r="29" spans="2:10" ht="39" customHeight="1" x14ac:dyDescent="0.2">
      <c r="C29" s="39" t="s">
        <v>244</v>
      </c>
    </row>
    <row r="30" spans="2:10" ht="17.100000000000001" customHeight="1" thickBot="1" x14ac:dyDescent="0.25">
      <c r="B30" s="54" t="s">
        <v>50</v>
      </c>
      <c r="C30" s="36">
        <f t="shared" ref="C30:C47" si="0">+(G6-C6)/C6</f>
        <v>4.5539033457249072E-2</v>
      </c>
    </row>
    <row r="31" spans="2:10" ht="17.100000000000001" customHeight="1" thickBot="1" x14ac:dyDescent="0.25">
      <c r="B31" s="54" t="s">
        <v>51</v>
      </c>
      <c r="C31" s="36">
        <f t="shared" si="0"/>
        <v>0.18831168831168832</v>
      </c>
    </row>
    <row r="32" spans="2:10" ht="17.100000000000001" customHeight="1" thickBot="1" x14ac:dyDescent="0.25">
      <c r="B32" s="54" t="s">
        <v>141</v>
      </c>
      <c r="C32" s="36">
        <f t="shared" si="0"/>
        <v>1.1111111111111112E-2</v>
      </c>
    </row>
    <row r="33" spans="2:3" ht="17.100000000000001" customHeight="1" thickBot="1" x14ac:dyDescent="0.25">
      <c r="B33" s="54" t="s">
        <v>45</v>
      </c>
      <c r="C33" s="36">
        <f t="shared" si="0"/>
        <v>0.3140096618357488</v>
      </c>
    </row>
    <row r="34" spans="2:3" ht="17.100000000000001" customHeight="1" thickBot="1" x14ac:dyDescent="0.25">
      <c r="B34" s="54" t="s">
        <v>8</v>
      </c>
      <c r="C34" s="36">
        <f t="shared" si="0"/>
        <v>-8.9147286821705432E-2</v>
      </c>
    </row>
    <row r="35" spans="2:3" ht="17.100000000000001" customHeight="1" thickBot="1" x14ac:dyDescent="0.25">
      <c r="B35" s="54" t="s">
        <v>9</v>
      </c>
      <c r="C35" s="36">
        <f t="shared" si="0"/>
        <v>-0.23863636363636365</v>
      </c>
    </row>
    <row r="36" spans="2:3" ht="17.100000000000001" customHeight="1" thickBot="1" x14ac:dyDescent="0.25">
      <c r="B36" s="54" t="s">
        <v>52</v>
      </c>
      <c r="C36" s="36">
        <f t="shared" si="0"/>
        <v>-0.17034700315457413</v>
      </c>
    </row>
    <row r="37" spans="2:3" ht="17.100000000000001" customHeight="1" thickBot="1" x14ac:dyDescent="0.25">
      <c r="B37" s="54" t="s">
        <v>47</v>
      </c>
      <c r="C37" s="36">
        <f t="shared" si="0"/>
        <v>-0.10112359550561797</v>
      </c>
    </row>
    <row r="38" spans="2:3" ht="17.100000000000001" customHeight="1" thickBot="1" x14ac:dyDescent="0.25">
      <c r="B38" s="54" t="s">
        <v>26</v>
      </c>
      <c r="C38" s="36">
        <f t="shared" si="0"/>
        <v>0.10641711229946524</v>
      </c>
    </row>
    <row r="39" spans="2:3" ht="17.100000000000001" customHeight="1" thickBot="1" x14ac:dyDescent="0.25">
      <c r="B39" s="54" t="s">
        <v>46</v>
      </c>
      <c r="C39" s="36">
        <f t="shared" si="0"/>
        <v>-0.23432979749276761</v>
      </c>
    </row>
    <row r="40" spans="2:3" ht="17.100000000000001" customHeight="1" thickBot="1" x14ac:dyDescent="0.25">
      <c r="B40" s="54" t="s">
        <v>21</v>
      </c>
      <c r="C40" s="36">
        <f t="shared" si="0"/>
        <v>0</v>
      </c>
    </row>
    <row r="41" spans="2:3" ht="17.100000000000001" customHeight="1" thickBot="1" x14ac:dyDescent="0.25">
      <c r="B41" s="54" t="s">
        <v>10</v>
      </c>
      <c r="C41" s="36">
        <f t="shared" si="0"/>
        <v>-6.5671641791044774E-2</v>
      </c>
    </row>
    <row r="42" spans="2:3" ht="17.100000000000001" customHeight="1" thickBot="1" x14ac:dyDescent="0.25">
      <c r="B42" s="54" t="s">
        <v>142</v>
      </c>
      <c r="C42" s="36">
        <f t="shared" si="0"/>
        <v>-3.1724137931034485E-2</v>
      </c>
    </row>
    <row r="43" spans="2:3" ht="17.100000000000001" customHeight="1" thickBot="1" x14ac:dyDescent="0.25">
      <c r="B43" s="54" t="s">
        <v>143</v>
      </c>
      <c r="C43" s="36">
        <f t="shared" si="0"/>
        <v>-0.31750741839762614</v>
      </c>
    </row>
    <row r="44" spans="2:3" ht="17.100000000000001" customHeight="1" thickBot="1" x14ac:dyDescent="0.25">
      <c r="B44" s="54" t="s">
        <v>144</v>
      </c>
      <c r="C44" s="36">
        <f t="shared" si="0"/>
        <v>-0.27586206896551724</v>
      </c>
    </row>
    <row r="45" spans="2:3" ht="17.100000000000001" customHeight="1" thickBot="1" x14ac:dyDescent="0.25">
      <c r="B45" s="54" t="s">
        <v>49</v>
      </c>
      <c r="C45" s="36">
        <f t="shared" si="0"/>
        <v>1.056</v>
      </c>
    </row>
    <row r="46" spans="2:3" ht="17.100000000000001" customHeight="1" thickBot="1" x14ac:dyDescent="0.25">
      <c r="B46" s="54" t="s">
        <v>11</v>
      </c>
      <c r="C46" s="36">
        <f t="shared" si="0"/>
        <v>-0.125</v>
      </c>
    </row>
    <row r="47" spans="2:3" ht="17.100000000000001" customHeight="1" thickBot="1" x14ac:dyDescent="0.25">
      <c r="B47" s="56" t="s">
        <v>22</v>
      </c>
      <c r="C47" s="65">
        <f t="shared" si="0"/>
        <v>-1.2122844827586207E-2</v>
      </c>
    </row>
    <row r="48" spans="2:3" ht="15.75" customHeight="1" x14ac:dyDescent="0.2"/>
    <row r="49" spans="2:14" ht="15" customHeight="1" x14ac:dyDescent="0.2"/>
    <row r="50" spans="2:14" ht="15" customHeight="1" x14ac:dyDescent="0.2"/>
    <row r="51" spans="2:14" ht="15" customHeight="1" x14ac:dyDescent="0.2"/>
    <row r="52" spans="2:14" ht="15" customHeight="1" x14ac:dyDescent="0.2"/>
    <row r="53" spans="2:14" ht="39" customHeight="1" x14ac:dyDescent="0.2">
      <c r="C53" s="38" t="s">
        <v>235</v>
      </c>
      <c r="D53" s="38" t="s">
        <v>239</v>
      </c>
      <c r="E53" s="38" t="s">
        <v>240</v>
      </c>
      <c r="F53" s="60" t="s">
        <v>241</v>
      </c>
      <c r="G53" s="38" t="s">
        <v>243</v>
      </c>
      <c r="K53" s="110"/>
      <c r="L53" s="122">
        <v>45292</v>
      </c>
      <c r="N53" s="119"/>
    </row>
    <row r="54" spans="2:14" ht="15" customHeight="1" thickBot="1" x14ac:dyDescent="0.25">
      <c r="B54" s="54" t="s">
        <v>50</v>
      </c>
      <c r="C54" s="102">
        <f t="shared" ref="C54:G71" si="1">+C6/$L54*100000</f>
        <v>12.225847304621075</v>
      </c>
      <c r="D54" s="102">
        <f t="shared" si="1"/>
        <v>12.828049820555012</v>
      </c>
      <c r="E54" s="102">
        <f t="shared" si="1"/>
        <v>9.7488633711569541</v>
      </c>
      <c r="F54" s="102">
        <f t="shared" si="1"/>
        <v>10.953268403024829</v>
      </c>
      <c r="G54" s="102">
        <f t="shared" si="1"/>
        <v>12.782600574069432</v>
      </c>
      <c r="K54" s="110"/>
      <c r="L54" s="12">
        <v>8801026</v>
      </c>
    </row>
    <row r="55" spans="2:14" ht="15" customHeight="1" thickBot="1" x14ac:dyDescent="0.25">
      <c r="B55" s="54" t="s">
        <v>51</v>
      </c>
      <c r="C55" s="102">
        <f t="shared" si="1"/>
        <v>11.393979391694677</v>
      </c>
      <c r="D55" s="102">
        <f t="shared" si="1"/>
        <v>11.615940029195222</v>
      </c>
      <c r="E55" s="102">
        <f t="shared" si="1"/>
        <v>9.6182942916903116</v>
      </c>
      <c r="F55" s="102">
        <f t="shared" si="1"/>
        <v>14.575415195869164</v>
      </c>
      <c r="G55" s="102">
        <f t="shared" ref="G55" si="2">+G7/$L55*100000</f>
        <v>13.539598887533284</v>
      </c>
      <c r="K55" s="110"/>
      <c r="L55" s="12">
        <v>1351591</v>
      </c>
    </row>
    <row r="56" spans="2:14" ht="15" customHeight="1" thickBot="1" x14ac:dyDescent="0.25">
      <c r="B56" s="54" t="s">
        <v>141</v>
      </c>
      <c r="C56" s="102">
        <f t="shared" si="1"/>
        <v>17.828860765511852</v>
      </c>
      <c r="D56" s="102">
        <f t="shared" si="1"/>
        <v>23.07846976869034</v>
      </c>
      <c r="E56" s="102">
        <f t="shared" si="1"/>
        <v>12.183054856433099</v>
      </c>
      <c r="F56" s="102">
        <f t="shared" si="1"/>
        <v>16.640270047811061</v>
      </c>
      <c r="G56" s="102">
        <f t="shared" ref="G56" si="3">+G8/$L56*100000</f>
        <v>18.026959218461982</v>
      </c>
      <c r="K56" s="110"/>
      <c r="L56" s="12">
        <v>1009599</v>
      </c>
    </row>
    <row r="57" spans="2:14" ht="15" customHeight="1" thickBot="1" x14ac:dyDescent="0.25">
      <c r="B57" s="54" t="s">
        <v>45</v>
      </c>
      <c r="C57" s="102">
        <f t="shared" si="1"/>
        <v>16.805112651083647</v>
      </c>
      <c r="D57" s="102">
        <f t="shared" si="1"/>
        <v>19.159452104617102</v>
      </c>
      <c r="E57" s="102">
        <f t="shared" si="1"/>
        <v>18.428795032830859</v>
      </c>
      <c r="F57" s="102">
        <f t="shared" si="1"/>
        <v>17.048665008345726</v>
      </c>
      <c r="G57" s="102">
        <f t="shared" ref="G57" si="4">+G9/$L57*100000</f>
        <v>22.082080391762087</v>
      </c>
      <c r="K57" s="110"/>
      <c r="L57" s="12">
        <v>1231768</v>
      </c>
    </row>
    <row r="58" spans="2:14" ht="15" customHeight="1" thickBot="1" x14ac:dyDescent="0.25">
      <c r="B58" s="54" t="s">
        <v>8</v>
      </c>
      <c r="C58" s="102">
        <f t="shared" si="1"/>
        <v>23.048535033326573</v>
      </c>
      <c r="D58" s="102">
        <f t="shared" si="1"/>
        <v>20.100466598831314</v>
      </c>
      <c r="E58" s="102">
        <f t="shared" si="1"/>
        <v>15.097683800899967</v>
      </c>
      <c r="F58" s="102">
        <f t="shared" si="1"/>
        <v>19.117777120666229</v>
      </c>
      <c r="G58" s="102">
        <f t="shared" ref="G58" si="5">+G10/$L58*100000</f>
        <v>20.993820669890482</v>
      </c>
      <c r="K58" s="110"/>
      <c r="L58" s="12">
        <v>2238754</v>
      </c>
    </row>
    <row r="59" spans="2:14" ht="15" customHeight="1" thickBot="1" x14ac:dyDescent="0.25">
      <c r="B59" s="54" t="s">
        <v>9</v>
      </c>
      <c r="C59" s="102">
        <f t="shared" si="1"/>
        <v>14.893771864649464</v>
      </c>
      <c r="D59" s="102">
        <f t="shared" si="1"/>
        <v>13.201297789121115</v>
      </c>
      <c r="E59" s="102">
        <f t="shared" si="1"/>
        <v>6.7698963021133922</v>
      </c>
      <c r="F59" s="102">
        <f t="shared" si="1"/>
        <v>8.6316177851945746</v>
      </c>
      <c r="G59" s="102">
        <f t="shared" ref="G59" si="6">+G11/$L59*100000</f>
        <v>11.339576306039932</v>
      </c>
      <c r="K59" s="110"/>
      <c r="L59" s="12">
        <v>590851</v>
      </c>
    </row>
    <row r="60" spans="2:14" ht="15" customHeight="1" thickBot="1" x14ac:dyDescent="0.25">
      <c r="B60" s="54" t="s">
        <v>53</v>
      </c>
      <c r="C60" s="102">
        <f t="shared" si="1"/>
        <v>13.254270425583334</v>
      </c>
      <c r="D60" s="102">
        <f t="shared" si="1"/>
        <v>14.090501998175343</v>
      </c>
      <c r="E60" s="102">
        <f t="shared" si="1"/>
        <v>7.9023883609944798</v>
      </c>
      <c r="F60" s="102">
        <f t="shared" si="1"/>
        <v>11.665430437658518</v>
      </c>
      <c r="G60" s="102">
        <f t="shared" ref="G60" si="7">+G12/$L60*100000</f>
        <v>10.996445179584912</v>
      </c>
      <c r="K60" s="110"/>
      <c r="L60" s="12">
        <v>2391682</v>
      </c>
    </row>
    <row r="61" spans="2:14" ht="15" customHeight="1" thickBot="1" x14ac:dyDescent="0.25">
      <c r="B61" s="54" t="s">
        <v>47</v>
      </c>
      <c r="C61" s="102">
        <f t="shared" si="1"/>
        <v>12.687502999620326</v>
      </c>
      <c r="D61" s="102">
        <f t="shared" si="1"/>
        <v>12.687502999620326</v>
      </c>
      <c r="E61" s="102">
        <f t="shared" si="1"/>
        <v>7.2703668874228828</v>
      </c>
      <c r="F61" s="102">
        <f t="shared" si="1"/>
        <v>8.0781854304698708</v>
      </c>
      <c r="G61" s="102">
        <f t="shared" ref="G61" si="8">+G13/$L61*100000</f>
        <v>11.404497078310404</v>
      </c>
      <c r="K61" s="110"/>
      <c r="L61" s="12">
        <v>2104433</v>
      </c>
    </row>
    <row r="62" spans="2:14" ht="15" customHeight="1" thickBot="1" x14ac:dyDescent="0.25">
      <c r="B62" s="54" t="s">
        <v>26</v>
      </c>
      <c r="C62" s="102">
        <f t="shared" si="1"/>
        <v>23.339317101566341</v>
      </c>
      <c r="D62" s="102">
        <f t="shared" si="1"/>
        <v>26.097600031751458</v>
      </c>
      <c r="E62" s="102">
        <f t="shared" si="1"/>
        <v>16.736911354652655</v>
      </c>
      <c r="F62" s="102">
        <f t="shared" si="1"/>
        <v>25.947829012917875</v>
      </c>
      <c r="G62" s="102">
        <f t="shared" ref="G62" si="9">+G14/$L62*100000</f>
        <v>25.823019830556557</v>
      </c>
      <c r="K62" s="110"/>
      <c r="L62" s="12">
        <v>8012231</v>
      </c>
    </row>
    <row r="63" spans="2:14" ht="15" customHeight="1" thickBot="1" x14ac:dyDescent="0.25">
      <c r="B63" s="54" t="s">
        <v>204</v>
      </c>
      <c r="C63" s="102">
        <f t="shared" si="1"/>
        <v>19.495101315308354</v>
      </c>
      <c r="D63" s="102">
        <f t="shared" si="1"/>
        <v>18.912316222951016</v>
      </c>
      <c r="E63" s="102">
        <f t="shared" si="1"/>
        <v>13.347658566893857</v>
      </c>
      <c r="F63" s="102">
        <f t="shared" si="1"/>
        <v>16.111187875814135</v>
      </c>
      <c r="G63" s="102">
        <f t="shared" ref="G63" si="10">+G15/$L63*100000</f>
        <v>14.926818171991162</v>
      </c>
      <c r="K63" s="110"/>
      <c r="L63" s="12">
        <v>5319285</v>
      </c>
    </row>
    <row r="64" spans="2:14" ht="15" customHeight="1" thickBot="1" x14ac:dyDescent="0.25">
      <c r="B64" s="54" t="s">
        <v>21</v>
      </c>
      <c r="C64" s="102">
        <f t="shared" si="1"/>
        <v>7.2059703360542198</v>
      </c>
      <c r="D64" s="102">
        <f t="shared" si="1"/>
        <v>7.585231932688651</v>
      </c>
      <c r="E64" s="102">
        <f t="shared" si="1"/>
        <v>4.5511391596131912</v>
      </c>
      <c r="F64" s="102">
        <f t="shared" si="1"/>
        <v>6.1630009453095296</v>
      </c>
      <c r="G64" s="102">
        <f t="shared" ref="G64" si="11">+G16/$L64*100000</f>
        <v>7.2059703360542198</v>
      </c>
      <c r="K64" s="110"/>
      <c r="L64" s="12">
        <v>1054681</v>
      </c>
    </row>
    <row r="65" spans="2:12" ht="15" customHeight="1" thickBot="1" x14ac:dyDescent="0.25">
      <c r="B65" s="54" t="s">
        <v>10</v>
      </c>
      <c r="C65" s="102">
        <f t="shared" si="1"/>
        <v>12.380660595092159</v>
      </c>
      <c r="D65" s="102">
        <f t="shared" si="1"/>
        <v>13.563290860892007</v>
      </c>
      <c r="E65" s="102">
        <f t="shared" si="1"/>
        <v>7.2436103780240693</v>
      </c>
      <c r="F65" s="102">
        <f t="shared" si="1"/>
        <v>10.828458371229859</v>
      </c>
      <c r="G65" s="102">
        <f t="shared" ref="G65" si="12">+G17/$L65*100000</f>
        <v>11.567602287354763</v>
      </c>
      <c r="K65" s="110"/>
      <c r="L65" s="12">
        <v>2705833</v>
      </c>
    </row>
    <row r="66" spans="2:12" ht="15" customHeight="1" thickBot="1" x14ac:dyDescent="0.25">
      <c r="B66" s="54" t="s">
        <v>142</v>
      </c>
      <c r="C66" s="102">
        <f t="shared" si="1"/>
        <v>10.343448131816332</v>
      </c>
      <c r="D66" s="102">
        <f t="shared" si="1"/>
        <v>11.855731582812927</v>
      </c>
      <c r="E66" s="102">
        <f t="shared" si="1"/>
        <v>7.8467537551710098</v>
      </c>
      <c r="F66" s="102">
        <f t="shared" si="1"/>
        <v>9.2734362561111947</v>
      </c>
      <c r="G66" s="102">
        <f t="shared" ref="G66" si="13">+G18/$L66*100000</f>
        <v>10.01531115660009</v>
      </c>
      <c r="K66" s="110"/>
      <c r="L66" s="12">
        <v>7009268</v>
      </c>
    </row>
    <row r="67" spans="2:12" ht="15" thickBot="1" x14ac:dyDescent="0.25">
      <c r="B67" s="54" t="s">
        <v>143</v>
      </c>
      <c r="C67" s="102">
        <f t="shared" si="1"/>
        <v>21.485605282016103</v>
      </c>
      <c r="D67" s="102">
        <f t="shared" si="1"/>
        <v>23.589536956516195</v>
      </c>
      <c r="E67" s="102">
        <f t="shared" si="1"/>
        <v>12.814856562864204</v>
      </c>
      <c r="F67" s="102">
        <f t="shared" si="1"/>
        <v>18.807874059925073</v>
      </c>
      <c r="G67" s="102">
        <f t="shared" ref="G67" si="14">+G19/$L67*100000</f>
        <v>14.663766216212769</v>
      </c>
      <c r="K67" s="110"/>
      <c r="L67" s="12">
        <v>1568492</v>
      </c>
    </row>
    <row r="68" spans="2:12" ht="15" thickBot="1" x14ac:dyDescent="0.25">
      <c r="B68" s="54" t="s">
        <v>144</v>
      </c>
      <c r="C68" s="102">
        <f t="shared" si="1"/>
        <v>8.5503727520259236</v>
      </c>
      <c r="D68" s="102">
        <f t="shared" si="1"/>
        <v>4.8648672554630243</v>
      </c>
      <c r="E68" s="102">
        <f t="shared" si="1"/>
        <v>3.5380852767003819</v>
      </c>
      <c r="F68" s="102">
        <f t="shared" si="1"/>
        <v>6.0442290143631521</v>
      </c>
      <c r="G68" s="102">
        <f t="shared" ref="G68" si="15">+G20/$L68*100000</f>
        <v>6.1916492342256682</v>
      </c>
      <c r="K68" s="110"/>
      <c r="L68" s="12">
        <v>678333</v>
      </c>
    </row>
    <row r="69" spans="2:12" ht="15" thickBot="1" x14ac:dyDescent="0.25">
      <c r="B69" s="54" t="s">
        <v>49</v>
      </c>
      <c r="C69" s="102">
        <f t="shared" si="1"/>
        <v>5.6112087710824339</v>
      </c>
      <c r="D69" s="102">
        <f t="shared" si="1"/>
        <v>6.4641125042869634</v>
      </c>
      <c r="E69" s="102">
        <f t="shared" si="1"/>
        <v>6.8232298656362396</v>
      </c>
      <c r="F69" s="102">
        <f t="shared" si="1"/>
        <v>8.3943683215393197</v>
      </c>
      <c r="G69" s="102">
        <f t="shared" ref="G69" si="16">+G21/$L69*100000</f>
        <v>11.536645233345483</v>
      </c>
      <c r="K69" s="110"/>
      <c r="L69" s="12">
        <v>2227684</v>
      </c>
    </row>
    <row r="70" spans="2:12" ht="20.25" customHeight="1" thickBot="1" x14ac:dyDescent="0.25">
      <c r="B70" s="54" t="s">
        <v>11</v>
      </c>
      <c r="C70" s="102">
        <f t="shared" si="1"/>
        <v>17.274140611504578</v>
      </c>
      <c r="D70" s="102">
        <f t="shared" si="1"/>
        <v>12.647138661994422</v>
      </c>
      <c r="E70" s="102">
        <f t="shared" si="1"/>
        <v>8.6370703057522888</v>
      </c>
      <c r="F70" s="102">
        <f t="shared" si="1"/>
        <v>14.806406238432494</v>
      </c>
      <c r="G70" s="102">
        <f t="shared" ref="G70" si="17">+G22/$L70*100000</f>
        <v>15.114873035066505</v>
      </c>
      <c r="K70" s="110"/>
      <c r="L70" s="12">
        <v>324184</v>
      </c>
    </row>
    <row r="71" spans="2:12" ht="15" customHeight="1" thickBot="1" x14ac:dyDescent="0.25">
      <c r="B71" s="56" t="s">
        <v>22</v>
      </c>
      <c r="C71" s="103">
        <f t="shared" si="1"/>
        <v>15.269532233799492</v>
      </c>
      <c r="D71" s="103">
        <f t="shared" si="1"/>
        <v>16.145720371137664</v>
      </c>
      <c r="E71" s="103">
        <f t="shared" si="1"/>
        <v>10.917386462420218</v>
      </c>
      <c r="F71" s="103">
        <f t="shared" si="1"/>
        <v>14.36043562181951</v>
      </c>
      <c r="G71" s="103">
        <f t="shared" ref="G71" si="18">+G23/$L71*100000</f>
        <v>15.084422063939314</v>
      </c>
      <c r="K71" s="110"/>
      <c r="L71" s="12">
        <v>48619695</v>
      </c>
    </row>
    <row r="72" spans="2:12" ht="15" customHeight="1" thickBot="1" x14ac:dyDescent="0.25">
      <c r="C72" s="102"/>
      <c r="D72" s="102"/>
      <c r="E72" s="102"/>
      <c r="F72" s="102"/>
      <c r="G72" s="102"/>
      <c r="H72" s="109"/>
    </row>
    <row r="73" spans="2:12" ht="15" customHeight="1" thickBot="1" x14ac:dyDescent="0.25">
      <c r="C73" s="102"/>
      <c r="D73" s="102"/>
      <c r="E73" s="102"/>
      <c r="F73" s="102"/>
      <c r="G73" s="102"/>
      <c r="H73" s="109"/>
    </row>
    <row r="74" spans="2:12" ht="15" customHeight="1" x14ac:dyDescent="0.2"/>
    <row r="75" spans="2:12" ht="15" customHeight="1" x14ac:dyDescent="0.2"/>
    <row r="76" spans="2:12" ht="15" customHeight="1" x14ac:dyDescent="0.2"/>
    <row r="77" spans="2:12" ht="15" customHeight="1" x14ac:dyDescent="0.2"/>
    <row r="78" spans="2:12" ht="15" customHeight="1" x14ac:dyDescent="0.2"/>
    <row r="79" spans="2:12" ht="15" customHeight="1" x14ac:dyDescent="0.2"/>
    <row r="80" spans="2: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9"/>
  <sheetViews>
    <sheetView topLeftCell="Z1" zoomScaleNormal="100" workbookViewId="0"/>
  </sheetViews>
  <sheetFormatPr baseColWidth="10" defaultRowHeight="12.75" x14ac:dyDescent="0.2"/>
  <cols>
    <col min="1" max="1" width="10.42578125" style="12" customWidth="1"/>
    <col min="2" max="2" width="32.85546875" bestFit="1" customWidth="1"/>
    <col min="3" max="10" width="12.42578125" customWidth="1"/>
    <col min="11" max="11" width="12.140625" customWidth="1"/>
    <col min="12" max="12" width="12.5703125" hidden="1" customWidth="1"/>
    <col min="13" max="13" width="12.42578125" customWidth="1"/>
    <col min="14" max="14" width="13" customWidth="1"/>
    <col min="15" max="15" width="16.42578125" hidden="1" customWidth="1"/>
    <col min="16" max="16" width="12" hidden="1" customWidth="1"/>
    <col min="17" max="17" width="13.85546875" hidden="1" customWidth="1"/>
    <col min="18" max="18" width="12.42578125" customWidth="1"/>
    <col min="19" max="19" width="12" customWidth="1"/>
    <col min="20" max="20" width="12.5703125" hidden="1" customWidth="1"/>
    <col min="21" max="55" width="12.425781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235</v>
      </c>
      <c r="D5" s="38" t="s">
        <v>239</v>
      </c>
      <c r="E5" s="38" t="s">
        <v>240</v>
      </c>
      <c r="F5" s="60" t="s">
        <v>241</v>
      </c>
      <c r="G5" s="38" t="s">
        <v>243</v>
      </c>
    </row>
    <row r="6" spans="1:12" ht="17.100000000000001" customHeight="1" thickBot="1" x14ac:dyDescent="0.25">
      <c r="B6" s="54" t="s">
        <v>50</v>
      </c>
      <c r="C6" s="40">
        <v>284</v>
      </c>
      <c r="D6" s="40">
        <v>287</v>
      </c>
      <c r="E6" s="40">
        <v>219</v>
      </c>
      <c r="F6" s="40">
        <v>204</v>
      </c>
      <c r="G6" s="40">
        <v>240</v>
      </c>
    </row>
    <row r="7" spans="1:12" ht="17.100000000000001" customHeight="1" thickBot="1" x14ac:dyDescent="0.25">
      <c r="B7" s="54" t="s">
        <v>51</v>
      </c>
      <c r="C7" s="40">
        <v>25</v>
      </c>
      <c r="D7" s="40">
        <v>28</v>
      </c>
      <c r="E7" s="40">
        <v>14</v>
      </c>
      <c r="F7" s="40">
        <v>25</v>
      </c>
      <c r="G7" s="40">
        <v>22</v>
      </c>
    </row>
    <row r="8" spans="1:12" ht="17.100000000000001" customHeight="1" thickBot="1" x14ac:dyDescent="0.25">
      <c r="B8" s="54" t="s">
        <v>141</v>
      </c>
      <c r="C8" s="40">
        <v>25</v>
      </c>
      <c r="D8" s="40">
        <v>30</v>
      </c>
      <c r="E8" s="40">
        <v>13</v>
      </c>
      <c r="F8" s="40">
        <v>20</v>
      </c>
      <c r="G8" s="40">
        <v>22</v>
      </c>
    </row>
    <row r="9" spans="1:12" ht="17.100000000000001" customHeight="1" thickBot="1" x14ac:dyDescent="0.25">
      <c r="B9" s="54" t="s">
        <v>45</v>
      </c>
      <c r="C9" s="40">
        <v>15</v>
      </c>
      <c r="D9" s="40">
        <v>30</v>
      </c>
      <c r="E9" s="40">
        <v>31</v>
      </c>
      <c r="F9" s="40">
        <v>20</v>
      </c>
      <c r="G9" s="40">
        <v>17</v>
      </c>
    </row>
    <row r="10" spans="1:12" ht="17.100000000000001" customHeight="1" thickBot="1" x14ac:dyDescent="0.25">
      <c r="B10" s="54" t="s">
        <v>8</v>
      </c>
      <c r="C10" s="40">
        <v>114</v>
      </c>
      <c r="D10" s="40">
        <v>72</v>
      </c>
      <c r="E10" s="40">
        <v>43</v>
      </c>
      <c r="F10" s="40">
        <v>77</v>
      </c>
      <c r="G10" s="40">
        <v>76</v>
      </c>
    </row>
    <row r="11" spans="1:12" ht="17.100000000000001" customHeight="1" thickBot="1" x14ac:dyDescent="0.25">
      <c r="A11" s="67"/>
      <c r="B11" s="54" t="s">
        <v>9</v>
      </c>
      <c r="C11" s="40">
        <v>10</v>
      </c>
      <c r="D11" s="40">
        <v>13</v>
      </c>
      <c r="E11" s="40">
        <v>2</v>
      </c>
      <c r="F11" s="40">
        <v>9</v>
      </c>
      <c r="G11" s="40">
        <v>2</v>
      </c>
    </row>
    <row r="12" spans="1:12" ht="17.100000000000001" customHeight="1" thickBot="1" x14ac:dyDescent="0.25">
      <c r="A12" s="67"/>
      <c r="B12" s="54" t="s">
        <v>52</v>
      </c>
      <c r="C12" s="40">
        <v>60</v>
      </c>
      <c r="D12" s="40">
        <v>58</v>
      </c>
      <c r="E12" s="40">
        <v>22</v>
      </c>
      <c r="F12" s="40">
        <v>57</v>
      </c>
      <c r="G12" s="40">
        <v>34</v>
      </c>
    </row>
    <row r="13" spans="1:12" ht="17.100000000000001" customHeight="1" thickBot="1" x14ac:dyDescent="0.25">
      <c r="A13" s="67"/>
      <c r="B13" s="54" t="s">
        <v>47</v>
      </c>
      <c r="C13" s="40">
        <v>52</v>
      </c>
      <c r="D13" s="40">
        <v>47</v>
      </c>
      <c r="E13" s="40">
        <v>39</v>
      </c>
      <c r="F13" s="40">
        <v>36</v>
      </c>
      <c r="G13" s="40">
        <v>54</v>
      </c>
    </row>
    <row r="14" spans="1:12" ht="17.100000000000001" customHeight="1" thickBot="1" x14ac:dyDescent="0.25">
      <c r="A14" s="67"/>
      <c r="B14" s="54" t="s">
        <v>26</v>
      </c>
      <c r="C14" s="40">
        <v>283</v>
      </c>
      <c r="D14" s="40">
        <v>322</v>
      </c>
      <c r="E14" s="40">
        <v>203</v>
      </c>
      <c r="F14" s="40">
        <v>313</v>
      </c>
      <c r="G14" s="40">
        <v>315</v>
      </c>
    </row>
    <row r="15" spans="1:12" ht="17.100000000000001" customHeight="1" thickBot="1" x14ac:dyDescent="0.25">
      <c r="A15" s="67"/>
      <c r="B15" s="54" t="s">
        <v>46</v>
      </c>
      <c r="C15" s="40">
        <v>281</v>
      </c>
      <c r="D15" s="40">
        <v>253</v>
      </c>
      <c r="E15" s="40">
        <v>167</v>
      </c>
      <c r="F15" s="40">
        <v>214</v>
      </c>
      <c r="G15" s="40">
        <v>154</v>
      </c>
    </row>
    <row r="16" spans="1:12" ht="17.100000000000001" customHeight="1" thickBot="1" x14ac:dyDescent="0.25">
      <c r="B16" s="54" t="s">
        <v>21</v>
      </c>
      <c r="C16" s="40">
        <v>12</v>
      </c>
      <c r="D16" s="40">
        <v>16</v>
      </c>
      <c r="E16" s="40">
        <v>7</v>
      </c>
      <c r="F16" s="40">
        <v>7</v>
      </c>
      <c r="G16" s="40">
        <v>17</v>
      </c>
    </row>
    <row r="17" spans="2:10" ht="17.100000000000001" customHeight="1" thickBot="1" x14ac:dyDescent="0.25">
      <c r="B17" s="54" t="s">
        <v>10</v>
      </c>
      <c r="C17" s="40">
        <v>47</v>
      </c>
      <c r="D17" s="40">
        <v>69</v>
      </c>
      <c r="E17" s="40">
        <v>27</v>
      </c>
      <c r="F17" s="40">
        <v>38</v>
      </c>
      <c r="G17" s="40">
        <v>32</v>
      </c>
    </row>
    <row r="18" spans="2:10" ht="17.100000000000001" customHeight="1" thickBot="1" x14ac:dyDescent="0.25">
      <c r="B18" s="54" t="s">
        <v>142</v>
      </c>
      <c r="C18" s="40">
        <v>89</v>
      </c>
      <c r="D18" s="40">
        <v>80</v>
      </c>
      <c r="E18" s="40">
        <v>60</v>
      </c>
      <c r="F18" s="40">
        <v>64</v>
      </c>
      <c r="G18" s="40">
        <v>68</v>
      </c>
    </row>
    <row r="19" spans="2:10" ht="17.100000000000001" customHeight="1" thickBot="1" x14ac:dyDescent="0.25">
      <c r="B19" s="54" t="s">
        <v>143</v>
      </c>
      <c r="C19" s="40">
        <v>129</v>
      </c>
      <c r="D19" s="40">
        <v>129</v>
      </c>
      <c r="E19" s="40">
        <v>57</v>
      </c>
      <c r="F19" s="40">
        <v>108</v>
      </c>
      <c r="G19" s="40">
        <v>84</v>
      </c>
    </row>
    <row r="20" spans="2:10" ht="17.100000000000001" customHeight="1" thickBot="1" x14ac:dyDescent="0.25">
      <c r="B20" s="54" t="s">
        <v>144</v>
      </c>
      <c r="C20" s="40">
        <v>6</v>
      </c>
      <c r="D20" s="40">
        <v>3</v>
      </c>
      <c r="E20" s="40">
        <v>0</v>
      </c>
      <c r="F20" s="40">
        <v>8</v>
      </c>
      <c r="G20" s="40">
        <v>8</v>
      </c>
    </row>
    <row r="21" spans="2:10" ht="17.100000000000001" customHeight="1" thickBot="1" x14ac:dyDescent="0.25">
      <c r="B21" s="54" t="s">
        <v>49</v>
      </c>
      <c r="C21" s="40">
        <v>11</v>
      </c>
      <c r="D21" s="40">
        <v>27</v>
      </c>
      <c r="E21" s="40">
        <v>19</v>
      </c>
      <c r="F21" s="40">
        <v>21</v>
      </c>
      <c r="G21" s="40">
        <v>35</v>
      </c>
    </row>
    <row r="22" spans="2:10" ht="17.100000000000001" customHeight="1" thickBot="1" x14ac:dyDescent="0.25">
      <c r="B22" s="54" t="s">
        <v>11</v>
      </c>
      <c r="C22" s="40">
        <v>5</v>
      </c>
      <c r="D22" s="40">
        <v>5</v>
      </c>
      <c r="E22" s="40">
        <v>4</v>
      </c>
      <c r="F22" s="40">
        <v>8</v>
      </c>
      <c r="G22" s="40">
        <v>9</v>
      </c>
    </row>
    <row r="23" spans="2:10" ht="17.100000000000001" customHeight="1" thickBot="1" x14ac:dyDescent="0.25">
      <c r="B23" s="56" t="s">
        <v>22</v>
      </c>
      <c r="C23" s="57">
        <v>1448</v>
      </c>
      <c r="D23" s="57">
        <v>1469</v>
      </c>
      <c r="E23" s="57">
        <v>927</v>
      </c>
      <c r="F23" s="57">
        <v>1229</v>
      </c>
      <c r="G23" s="57">
        <v>1189</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244</v>
      </c>
    </row>
    <row r="30" spans="2:10" ht="17.100000000000001" customHeight="1" thickBot="1" x14ac:dyDescent="0.25">
      <c r="B30" s="54" t="s">
        <v>50</v>
      </c>
      <c r="C30" s="36">
        <f t="shared" ref="C30:C47" si="0">+(G6-C6)/C6</f>
        <v>-0.15492957746478872</v>
      </c>
    </row>
    <row r="31" spans="2:10" ht="17.100000000000001" customHeight="1" thickBot="1" x14ac:dyDescent="0.25">
      <c r="B31" s="54" t="s">
        <v>51</v>
      </c>
      <c r="C31" s="36">
        <f t="shared" si="0"/>
        <v>-0.12</v>
      </c>
    </row>
    <row r="32" spans="2:10" ht="17.100000000000001" customHeight="1" thickBot="1" x14ac:dyDescent="0.25">
      <c r="B32" s="54" t="s">
        <v>141</v>
      </c>
      <c r="C32" s="36">
        <f t="shared" si="0"/>
        <v>-0.12</v>
      </c>
    </row>
    <row r="33" spans="2:3" ht="17.100000000000001" customHeight="1" thickBot="1" x14ac:dyDescent="0.25">
      <c r="B33" s="54" t="s">
        <v>45</v>
      </c>
      <c r="C33" s="36">
        <f t="shared" si="0"/>
        <v>0.13333333333333333</v>
      </c>
    </row>
    <row r="34" spans="2:3" ht="17.100000000000001" customHeight="1" thickBot="1" x14ac:dyDescent="0.25">
      <c r="B34" s="54" t="s">
        <v>8</v>
      </c>
      <c r="C34" s="36">
        <f t="shared" si="0"/>
        <v>-0.33333333333333331</v>
      </c>
    </row>
    <row r="35" spans="2:3" ht="17.100000000000001" customHeight="1" thickBot="1" x14ac:dyDescent="0.25">
      <c r="B35" s="54" t="s">
        <v>9</v>
      </c>
      <c r="C35" s="36">
        <f t="shared" si="0"/>
        <v>-0.8</v>
      </c>
    </row>
    <row r="36" spans="2:3" ht="17.100000000000001" customHeight="1" thickBot="1" x14ac:dyDescent="0.25">
      <c r="B36" s="54" t="s">
        <v>52</v>
      </c>
      <c r="C36" s="36">
        <f t="shared" si="0"/>
        <v>-0.43333333333333335</v>
      </c>
    </row>
    <row r="37" spans="2:3" ht="17.100000000000001" customHeight="1" thickBot="1" x14ac:dyDescent="0.25">
      <c r="B37" s="54" t="s">
        <v>47</v>
      </c>
      <c r="C37" s="36">
        <f t="shared" si="0"/>
        <v>3.8461538461538464E-2</v>
      </c>
    </row>
    <row r="38" spans="2:3" ht="17.100000000000001" customHeight="1" thickBot="1" x14ac:dyDescent="0.25">
      <c r="B38" s="54" t="s">
        <v>26</v>
      </c>
      <c r="C38" s="36">
        <f t="shared" si="0"/>
        <v>0.11307420494699646</v>
      </c>
    </row>
    <row r="39" spans="2:3" ht="17.100000000000001" customHeight="1" thickBot="1" x14ac:dyDescent="0.25">
      <c r="B39" s="54" t="s">
        <v>46</v>
      </c>
      <c r="C39" s="36">
        <f t="shared" si="0"/>
        <v>-0.45195729537366547</v>
      </c>
    </row>
    <row r="40" spans="2:3" ht="17.100000000000001" customHeight="1" thickBot="1" x14ac:dyDescent="0.25">
      <c r="B40" s="54" t="s">
        <v>21</v>
      </c>
      <c r="C40" s="36">
        <f t="shared" si="0"/>
        <v>0.41666666666666669</v>
      </c>
    </row>
    <row r="41" spans="2:3" ht="17.100000000000001" customHeight="1" thickBot="1" x14ac:dyDescent="0.25">
      <c r="B41" s="54" t="s">
        <v>10</v>
      </c>
      <c r="C41" s="36">
        <f t="shared" si="0"/>
        <v>-0.31914893617021278</v>
      </c>
    </row>
    <row r="42" spans="2:3" ht="17.100000000000001" customHeight="1" thickBot="1" x14ac:dyDescent="0.25">
      <c r="B42" s="54" t="s">
        <v>142</v>
      </c>
      <c r="C42" s="36">
        <f t="shared" si="0"/>
        <v>-0.23595505617977527</v>
      </c>
    </row>
    <row r="43" spans="2:3" ht="17.100000000000001" customHeight="1" thickBot="1" x14ac:dyDescent="0.25">
      <c r="B43" s="54" t="s">
        <v>143</v>
      </c>
      <c r="C43" s="36">
        <f t="shared" si="0"/>
        <v>-0.34883720930232559</v>
      </c>
    </row>
    <row r="44" spans="2:3" ht="17.100000000000001" customHeight="1" thickBot="1" x14ac:dyDescent="0.25">
      <c r="B44" s="54" t="s">
        <v>144</v>
      </c>
      <c r="C44" s="36">
        <f t="shared" si="0"/>
        <v>0.33333333333333331</v>
      </c>
    </row>
    <row r="45" spans="2:3" ht="17.100000000000001" customHeight="1" thickBot="1" x14ac:dyDescent="0.25">
      <c r="B45" s="54" t="s">
        <v>49</v>
      </c>
      <c r="C45" s="36">
        <f t="shared" si="0"/>
        <v>2.1818181818181817</v>
      </c>
    </row>
    <row r="46" spans="2:3" ht="17.100000000000001" customHeight="1" thickBot="1" x14ac:dyDescent="0.25">
      <c r="B46" s="54" t="s">
        <v>11</v>
      </c>
      <c r="C46" s="36">
        <f t="shared" si="0"/>
        <v>0.8</v>
      </c>
    </row>
    <row r="47" spans="2:3" ht="17.100000000000001" customHeight="1" thickBot="1" x14ac:dyDescent="0.25">
      <c r="B47" s="56" t="s">
        <v>22</v>
      </c>
      <c r="C47" s="64">
        <f t="shared" si="0"/>
        <v>-0.17886740331491713</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235</v>
      </c>
      <c r="D53" s="38" t="s">
        <v>239</v>
      </c>
      <c r="E53" s="38" t="s">
        <v>240</v>
      </c>
      <c r="F53" s="60" t="s">
        <v>241</v>
      </c>
      <c r="G53" s="38" t="s">
        <v>243</v>
      </c>
      <c r="H53" s="12"/>
      <c r="I53" s="12"/>
      <c r="J53" s="12"/>
      <c r="K53" s="12"/>
      <c r="L53" s="122">
        <v>45292</v>
      </c>
      <c r="M53" s="122"/>
      <c r="N53" s="122"/>
    </row>
    <row r="54" spans="2:28" ht="15" thickBot="1" x14ac:dyDescent="0.25">
      <c r="B54" s="54" t="s">
        <v>50</v>
      </c>
      <c r="C54" s="102">
        <f>+C6/$L54*100000</f>
        <v>3.2268965004761947</v>
      </c>
      <c r="D54" s="102">
        <f t="shared" ref="D54:G54" si="1">+D6/$L54*100000</f>
        <v>3.2609834353403797</v>
      </c>
      <c r="E54" s="102">
        <f t="shared" si="1"/>
        <v>2.4883462450855163</v>
      </c>
      <c r="F54" s="102">
        <f t="shared" si="1"/>
        <v>2.3179115707645903</v>
      </c>
      <c r="G54" s="102">
        <f t="shared" si="1"/>
        <v>2.7269547891348123</v>
      </c>
      <c r="H54" s="12"/>
      <c r="I54" s="12"/>
      <c r="J54" s="12"/>
      <c r="K54" s="12"/>
      <c r="L54" s="12">
        <v>8801026</v>
      </c>
      <c r="M54" s="12"/>
      <c r="N54" s="12"/>
    </row>
    <row r="55" spans="2:28" ht="15" thickBot="1" x14ac:dyDescent="0.25">
      <c r="B55" s="54" t="s">
        <v>51</v>
      </c>
      <c r="C55" s="102">
        <f t="shared" ref="C55:G71" si="2">+C7/$L55*100000</f>
        <v>1.849671979171214</v>
      </c>
      <c r="D55" s="102">
        <f t="shared" si="2"/>
        <v>2.0716326166717591</v>
      </c>
      <c r="E55" s="102">
        <f t="shared" si="2"/>
        <v>1.0358163083358796</v>
      </c>
      <c r="F55" s="102">
        <f t="shared" si="2"/>
        <v>1.849671979171214</v>
      </c>
      <c r="G55" s="102">
        <f t="shared" si="2"/>
        <v>1.6277113416706681</v>
      </c>
      <c r="H55" s="12"/>
      <c r="I55" s="12"/>
      <c r="J55" s="12"/>
      <c r="K55" s="12"/>
      <c r="L55" s="12">
        <v>1351591</v>
      </c>
      <c r="M55" s="12"/>
      <c r="N55" s="12"/>
    </row>
    <row r="56" spans="2:28" ht="15" thickBot="1" x14ac:dyDescent="0.25">
      <c r="B56" s="54" t="s">
        <v>141</v>
      </c>
      <c r="C56" s="102">
        <f t="shared" si="2"/>
        <v>2.4762306618766461</v>
      </c>
      <c r="D56" s="102">
        <f t="shared" si="2"/>
        <v>2.9714767942519753</v>
      </c>
      <c r="E56" s="102">
        <f t="shared" si="2"/>
        <v>1.2876399441758559</v>
      </c>
      <c r="F56" s="102">
        <f t="shared" si="2"/>
        <v>1.9809845295013166</v>
      </c>
      <c r="G56" s="102">
        <f t="shared" si="2"/>
        <v>2.1790829824514484</v>
      </c>
      <c r="H56" s="12"/>
      <c r="I56" s="12"/>
      <c r="J56" s="12"/>
      <c r="K56" s="12"/>
      <c r="L56" s="12">
        <v>1009599</v>
      </c>
      <c r="M56" s="12"/>
      <c r="N56" s="12"/>
    </row>
    <row r="57" spans="2:28" ht="15" thickBot="1" x14ac:dyDescent="0.25">
      <c r="B57" s="54" t="s">
        <v>45</v>
      </c>
      <c r="C57" s="102">
        <f t="shared" si="2"/>
        <v>1.2177617863104091</v>
      </c>
      <c r="D57" s="102">
        <f t="shared" si="2"/>
        <v>2.4355235726208182</v>
      </c>
      <c r="E57" s="102">
        <f t="shared" si="2"/>
        <v>2.516707691708179</v>
      </c>
      <c r="F57" s="102">
        <f t="shared" si="2"/>
        <v>1.6236823817472121</v>
      </c>
      <c r="G57" s="102">
        <f t="shared" si="2"/>
        <v>1.3801300244851304</v>
      </c>
      <c r="H57" s="12"/>
      <c r="I57" s="12"/>
      <c r="J57" s="12"/>
      <c r="K57" s="12"/>
      <c r="L57" s="12">
        <v>1231768</v>
      </c>
      <c r="M57" s="12"/>
      <c r="N57" s="12"/>
    </row>
    <row r="58" spans="2:28" ht="15" thickBot="1" x14ac:dyDescent="0.25">
      <c r="B58" s="54" t="s">
        <v>8</v>
      </c>
      <c r="C58" s="102">
        <f t="shared" si="2"/>
        <v>5.0921182050372664</v>
      </c>
      <c r="D58" s="102">
        <f t="shared" si="2"/>
        <v>3.2160746558130104</v>
      </c>
      <c r="E58" s="102">
        <f t="shared" si="2"/>
        <v>1.9207112527772146</v>
      </c>
      <c r="F58" s="102">
        <f t="shared" si="2"/>
        <v>3.4394131735778024</v>
      </c>
      <c r="G58" s="102">
        <f t="shared" si="2"/>
        <v>3.3947454700248438</v>
      </c>
      <c r="H58" s="12"/>
      <c r="I58" s="12"/>
      <c r="J58" s="12"/>
      <c r="K58" s="12"/>
      <c r="L58" s="12">
        <v>2238754</v>
      </c>
      <c r="M58" s="12"/>
      <c r="N58" s="12"/>
    </row>
    <row r="59" spans="2:28" ht="15" thickBot="1" x14ac:dyDescent="0.25">
      <c r="B59" s="54" t="s">
        <v>9</v>
      </c>
      <c r="C59" s="102">
        <f t="shared" si="2"/>
        <v>1.6924740755283481</v>
      </c>
      <c r="D59" s="102">
        <f t="shared" si="2"/>
        <v>2.2002162981868523</v>
      </c>
      <c r="E59" s="102">
        <f t="shared" si="2"/>
        <v>0.33849481510566959</v>
      </c>
      <c r="F59" s="102">
        <f t="shared" si="2"/>
        <v>1.5232266679755133</v>
      </c>
      <c r="G59" s="102">
        <f t="shared" si="2"/>
        <v>0.33849481510566959</v>
      </c>
      <c r="H59" s="12"/>
      <c r="I59" s="12"/>
      <c r="J59" s="12"/>
      <c r="K59" s="12"/>
      <c r="L59" s="12">
        <v>590851</v>
      </c>
      <c r="M59" s="12"/>
      <c r="N59" s="12"/>
    </row>
    <row r="60" spans="2:28" ht="15" thickBot="1" x14ac:dyDescent="0.25">
      <c r="B60" s="54" t="s">
        <v>53</v>
      </c>
      <c r="C60" s="102">
        <f t="shared" si="2"/>
        <v>2.508694717776025</v>
      </c>
      <c r="D60" s="102">
        <f t="shared" si="2"/>
        <v>2.4250715605168245</v>
      </c>
      <c r="E60" s="102">
        <f t="shared" si="2"/>
        <v>0.91985472985120931</v>
      </c>
      <c r="F60" s="102">
        <f t="shared" si="2"/>
        <v>2.3832599818872242</v>
      </c>
      <c r="G60" s="102">
        <f t="shared" si="2"/>
        <v>1.4215936734064143</v>
      </c>
      <c r="H60" s="12"/>
      <c r="I60" s="12"/>
      <c r="J60" s="12"/>
      <c r="K60" s="12"/>
      <c r="L60" s="12">
        <v>2391682</v>
      </c>
      <c r="M60" s="12"/>
      <c r="N60" s="12"/>
    </row>
    <row r="61" spans="2:28" ht="15" thickBot="1" x14ac:dyDescent="0.25">
      <c r="B61" s="54" t="s">
        <v>47</v>
      </c>
      <c r="C61" s="102">
        <f t="shared" si="2"/>
        <v>2.4709743669672544</v>
      </c>
      <c r="D61" s="102">
        <f t="shared" si="2"/>
        <v>2.2333806778357879</v>
      </c>
      <c r="E61" s="102">
        <f t="shared" si="2"/>
        <v>1.8532307752254407</v>
      </c>
      <c r="F61" s="102">
        <f t="shared" si="2"/>
        <v>1.7106745617465609</v>
      </c>
      <c r="G61" s="102">
        <f t="shared" si="2"/>
        <v>2.5660118426198411</v>
      </c>
      <c r="H61" s="12"/>
      <c r="I61" s="12"/>
      <c r="J61" s="12"/>
      <c r="K61" s="12"/>
      <c r="L61" s="12">
        <v>2104433</v>
      </c>
      <c r="M61" s="12"/>
      <c r="N61" s="12"/>
    </row>
    <row r="62" spans="2:28" ht="15" thickBot="1" x14ac:dyDescent="0.25">
      <c r="B62" s="54" t="s">
        <v>26</v>
      </c>
      <c r="C62" s="102">
        <f t="shared" si="2"/>
        <v>3.5320998608252805</v>
      </c>
      <c r="D62" s="102">
        <f t="shared" si="2"/>
        <v>4.0188556720344186</v>
      </c>
      <c r="E62" s="102">
        <f t="shared" si="2"/>
        <v>2.5336264019347419</v>
      </c>
      <c r="F62" s="102">
        <f t="shared" si="2"/>
        <v>3.9065274079092327</v>
      </c>
      <c r="G62" s="102">
        <f t="shared" si="2"/>
        <v>3.9314892443814964</v>
      </c>
      <c r="H62" s="12"/>
      <c r="I62" s="12"/>
      <c r="J62" s="12"/>
      <c r="K62" s="12"/>
      <c r="L62" s="12">
        <v>8012231</v>
      </c>
      <c r="M62" s="12"/>
      <c r="N62" s="12"/>
    </row>
    <row r="63" spans="2:28" ht="15" thickBot="1" x14ac:dyDescent="0.25">
      <c r="B63" s="54" t="s">
        <v>204</v>
      </c>
      <c r="C63" s="102">
        <f t="shared" si="2"/>
        <v>5.2826648694326392</v>
      </c>
      <c r="D63" s="102">
        <f t="shared" si="2"/>
        <v>4.7562783344002062</v>
      </c>
      <c r="E63" s="102">
        <f t="shared" si="2"/>
        <v>3.1395196910863024</v>
      </c>
      <c r="F63" s="102">
        <f t="shared" si="2"/>
        <v>4.023097089176459</v>
      </c>
      <c r="G63" s="102">
        <f t="shared" si="2"/>
        <v>2.8951259426783862</v>
      </c>
      <c r="H63" s="12"/>
      <c r="I63" s="12"/>
      <c r="J63" s="12"/>
      <c r="K63" s="12"/>
      <c r="L63" s="12">
        <v>5319285</v>
      </c>
      <c r="M63" s="12"/>
      <c r="N63" s="12"/>
    </row>
    <row r="64" spans="2:28" ht="15" thickBot="1" x14ac:dyDescent="0.25">
      <c r="B64" s="54" t="s">
        <v>21</v>
      </c>
      <c r="C64" s="102">
        <f t="shared" si="2"/>
        <v>1.1377847899032978</v>
      </c>
      <c r="D64" s="102">
        <f t="shared" si="2"/>
        <v>1.5170463865377304</v>
      </c>
      <c r="E64" s="102">
        <f t="shared" si="2"/>
        <v>0.66370779411025704</v>
      </c>
      <c r="F64" s="102">
        <f t="shared" si="2"/>
        <v>0.66370779411025704</v>
      </c>
      <c r="G64" s="102">
        <f t="shared" si="2"/>
        <v>1.6118617856963384</v>
      </c>
      <c r="H64" s="12"/>
      <c r="I64" s="12"/>
      <c r="J64" s="12"/>
      <c r="K64" s="12"/>
      <c r="L64" s="12">
        <v>1054681</v>
      </c>
      <c r="M64" s="12"/>
      <c r="N64" s="12"/>
    </row>
    <row r="65" spans="2:28" ht="15" thickBot="1" x14ac:dyDescent="0.25">
      <c r="B65" s="54" t="s">
        <v>10</v>
      </c>
      <c r="C65" s="102">
        <f t="shared" si="2"/>
        <v>1.7369882028935268</v>
      </c>
      <c r="D65" s="102">
        <f t="shared" si="2"/>
        <v>2.5500465106309225</v>
      </c>
      <c r="E65" s="102">
        <f t="shared" si="2"/>
        <v>0.99784428676862169</v>
      </c>
      <c r="F65" s="102">
        <f t="shared" si="2"/>
        <v>1.4043734406373194</v>
      </c>
      <c r="G65" s="102">
        <f t="shared" si="2"/>
        <v>1.182630265799848</v>
      </c>
      <c r="H65" s="12"/>
      <c r="I65" s="12"/>
      <c r="J65" s="12"/>
      <c r="K65" s="12"/>
      <c r="L65" s="12">
        <v>2705833</v>
      </c>
      <c r="M65" s="12"/>
      <c r="N65" s="12"/>
    </row>
    <row r="66" spans="2:28" ht="15" thickBot="1" x14ac:dyDescent="0.25">
      <c r="B66" s="54" t="s">
        <v>142</v>
      </c>
      <c r="C66" s="102">
        <f t="shared" si="2"/>
        <v>1.2697474258367634</v>
      </c>
      <c r="D66" s="102">
        <f t="shared" si="2"/>
        <v>1.141346000752147</v>
      </c>
      <c r="E66" s="102">
        <f t="shared" si="2"/>
        <v>0.85600950056411029</v>
      </c>
      <c r="F66" s="102">
        <f t="shared" si="2"/>
        <v>0.91307680060171759</v>
      </c>
      <c r="G66" s="102">
        <f t="shared" si="2"/>
        <v>0.97014410063932488</v>
      </c>
      <c r="H66" s="12"/>
      <c r="I66" s="12"/>
      <c r="J66" s="12"/>
      <c r="K66" s="12"/>
      <c r="L66" s="12">
        <v>7009268</v>
      </c>
      <c r="M66" s="12"/>
      <c r="N66" s="12"/>
    </row>
    <row r="67" spans="2:28" ht="15" thickBot="1" x14ac:dyDescent="0.25">
      <c r="B67" s="54" t="s">
        <v>143</v>
      </c>
      <c r="C67" s="102">
        <f t="shared" si="2"/>
        <v>8.2244601821367276</v>
      </c>
      <c r="D67" s="102">
        <f t="shared" si="2"/>
        <v>8.2244601821367276</v>
      </c>
      <c r="E67" s="102">
        <f t="shared" si="2"/>
        <v>3.6340638014092512</v>
      </c>
      <c r="F67" s="102">
        <f t="shared" si="2"/>
        <v>6.8855945710912136</v>
      </c>
      <c r="G67" s="102">
        <f t="shared" si="2"/>
        <v>5.3554624441820557</v>
      </c>
      <c r="H67" s="12"/>
      <c r="I67" s="12"/>
      <c r="J67" s="12"/>
      <c r="K67" s="12"/>
      <c r="L67" s="12">
        <v>1568492</v>
      </c>
      <c r="M67" s="12"/>
      <c r="N67" s="12"/>
    </row>
    <row r="68" spans="2:28" ht="15" thickBot="1" x14ac:dyDescent="0.25">
      <c r="B68" s="54" t="s">
        <v>144</v>
      </c>
      <c r="C68" s="102">
        <f t="shared" si="2"/>
        <v>0.88452131917509547</v>
      </c>
      <c r="D68" s="102">
        <f t="shared" si="2"/>
        <v>0.44226065958754773</v>
      </c>
      <c r="E68" s="102">
        <f t="shared" si="2"/>
        <v>0</v>
      </c>
      <c r="F68" s="102">
        <f t="shared" si="2"/>
        <v>1.1793617589001271</v>
      </c>
      <c r="G68" s="102">
        <f t="shared" si="2"/>
        <v>1.1793617589001271</v>
      </c>
      <c r="H68" s="12"/>
      <c r="I68" s="12"/>
      <c r="J68" s="12"/>
      <c r="K68" s="12"/>
      <c r="L68" s="12">
        <v>678333</v>
      </c>
      <c r="M68" s="12"/>
      <c r="N68" s="12"/>
    </row>
    <row r="69" spans="2:28" ht="15" thickBot="1" x14ac:dyDescent="0.25">
      <c r="B69" s="54" t="s">
        <v>49</v>
      </c>
      <c r="C69" s="102">
        <f t="shared" si="2"/>
        <v>0.49378637185525415</v>
      </c>
      <c r="D69" s="102">
        <f t="shared" si="2"/>
        <v>1.2120210945538057</v>
      </c>
      <c r="E69" s="102">
        <f t="shared" si="2"/>
        <v>0.85290373320452995</v>
      </c>
      <c r="F69" s="102">
        <f t="shared" si="2"/>
        <v>0.94268307354184888</v>
      </c>
      <c r="G69" s="102">
        <f t="shared" si="2"/>
        <v>1.5711384559030814</v>
      </c>
      <c r="H69" s="12"/>
      <c r="I69" s="12"/>
      <c r="J69" s="12"/>
      <c r="K69" s="12"/>
      <c r="L69" s="12">
        <v>2227684</v>
      </c>
      <c r="M69" s="12"/>
      <c r="N69" s="12"/>
    </row>
    <row r="70" spans="2:28" ht="15" thickBot="1" x14ac:dyDescent="0.25">
      <c r="B70" s="54" t="s">
        <v>11</v>
      </c>
      <c r="C70" s="102">
        <f t="shared" si="2"/>
        <v>1.5423339831700515</v>
      </c>
      <c r="D70" s="102">
        <f t="shared" si="2"/>
        <v>1.5423339831700515</v>
      </c>
      <c r="E70" s="102">
        <f t="shared" si="2"/>
        <v>1.2338671865360413</v>
      </c>
      <c r="F70" s="102">
        <f t="shared" si="2"/>
        <v>2.4677343730720827</v>
      </c>
      <c r="G70" s="102">
        <f t="shared" si="2"/>
        <v>2.7762011697060927</v>
      </c>
      <c r="H70" s="12"/>
      <c r="I70" s="12"/>
      <c r="J70" s="12"/>
      <c r="K70" s="12"/>
      <c r="L70" s="12">
        <v>324184</v>
      </c>
      <c r="M70" s="12"/>
      <c r="N70" s="12"/>
    </row>
    <row r="71" spans="2:28" ht="15" thickBot="1" x14ac:dyDescent="0.25">
      <c r="B71" s="56" t="s">
        <v>22</v>
      </c>
      <c r="C71" s="103">
        <f t="shared" si="2"/>
        <v>2.9782169550837372</v>
      </c>
      <c r="D71" s="103">
        <f t="shared" si="2"/>
        <v>3.0214093280511118</v>
      </c>
      <c r="E71" s="103">
        <f t="shared" si="2"/>
        <v>1.9066347495598235</v>
      </c>
      <c r="F71" s="103">
        <f t="shared" si="2"/>
        <v>2.5277822084239729</v>
      </c>
      <c r="G71" s="103">
        <f t="shared" si="2"/>
        <v>2.4455110218194496</v>
      </c>
      <c r="H71" s="12"/>
      <c r="I71" s="12"/>
      <c r="J71" s="12"/>
      <c r="K71" s="12"/>
      <c r="L71" s="12">
        <v>48619695</v>
      </c>
      <c r="M71" s="12"/>
      <c r="N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7" spans="2:28" x14ac:dyDescent="0.2">
      <c r="C77" t="s">
        <v>247</v>
      </c>
    </row>
    <row r="78" spans="2:28" x14ac:dyDescent="0.2">
      <c r="C78">
        <v>0</v>
      </c>
    </row>
    <row r="79" spans="2:28" x14ac:dyDescent="0.2">
      <c r="C79" t="s">
        <v>248</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1" max="1" width="10.42578125" style="12" customWidth="1"/>
    <col min="2" max="2" width="32.85546875" bestFit="1" customWidth="1"/>
    <col min="3" max="10" width="12.42578125" customWidth="1"/>
    <col min="11" max="11" width="10.85546875" customWidth="1"/>
    <col min="12" max="12" width="12.42578125" hidden="1" customWidth="1"/>
    <col min="13" max="14" width="12.42578125" customWidth="1"/>
    <col min="15" max="15" width="0.140625" hidden="1" customWidth="1"/>
    <col min="16" max="16" width="13.42578125" hidden="1" customWidth="1"/>
    <col min="17" max="17" width="0.42578125" hidden="1" customWidth="1"/>
    <col min="18" max="19" width="12.5703125" customWidth="1"/>
    <col min="20" max="20" width="10.42578125" customWidth="1"/>
    <col min="21" max="23" width="12.42578125" customWidth="1"/>
    <col min="24" max="24" width="8.85546875" customWidth="1"/>
    <col min="25" max="58" width="12.425781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235</v>
      </c>
      <c r="D5" s="38" t="s">
        <v>239</v>
      </c>
      <c r="E5" s="38" t="s">
        <v>240</v>
      </c>
      <c r="F5" s="60" t="s">
        <v>241</v>
      </c>
      <c r="G5" s="38" t="s">
        <v>243</v>
      </c>
    </row>
    <row r="6" spans="1:15" ht="17.100000000000001" customHeight="1" thickBot="1" x14ac:dyDescent="0.25">
      <c r="B6" s="54" t="s">
        <v>50</v>
      </c>
      <c r="C6" s="40">
        <v>691</v>
      </c>
      <c r="D6" s="40">
        <v>765</v>
      </c>
      <c r="E6" s="40">
        <v>573</v>
      </c>
      <c r="F6" s="40">
        <v>683</v>
      </c>
      <c r="G6" s="40">
        <v>807</v>
      </c>
    </row>
    <row r="7" spans="1:15" ht="17.100000000000001" customHeight="1" thickBot="1" x14ac:dyDescent="0.25">
      <c r="B7" s="54" t="s">
        <v>51</v>
      </c>
      <c r="C7" s="40">
        <v>121</v>
      </c>
      <c r="D7" s="40">
        <v>121</v>
      </c>
      <c r="E7" s="40">
        <v>113</v>
      </c>
      <c r="F7" s="40">
        <v>162</v>
      </c>
      <c r="G7" s="40">
        <v>149</v>
      </c>
    </row>
    <row r="8" spans="1:15" ht="17.100000000000001" customHeight="1" thickBot="1" x14ac:dyDescent="0.25">
      <c r="B8" s="54" t="s">
        <v>141</v>
      </c>
      <c r="C8" s="40">
        <v>142</v>
      </c>
      <c r="D8" s="40">
        <v>185</v>
      </c>
      <c r="E8" s="40">
        <v>102</v>
      </c>
      <c r="F8" s="40">
        <v>142</v>
      </c>
      <c r="G8" s="40">
        <v>147</v>
      </c>
    </row>
    <row r="9" spans="1:15" ht="17.100000000000001" customHeight="1" thickBot="1" x14ac:dyDescent="0.25">
      <c r="B9" s="54" t="s">
        <v>45</v>
      </c>
      <c r="C9" s="40">
        <v>181</v>
      </c>
      <c r="D9" s="40">
        <v>195</v>
      </c>
      <c r="E9" s="40">
        <v>183</v>
      </c>
      <c r="F9" s="40">
        <v>186</v>
      </c>
      <c r="G9" s="40">
        <v>249</v>
      </c>
    </row>
    <row r="10" spans="1:15" ht="17.100000000000001" customHeight="1" thickBot="1" x14ac:dyDescent="0.25">
      <c r="B10" s="54" t="s">
        <v>8</v>
      </c>
      <c r="C10" s="40">
        <v>380</v>
      </c>
      <c r="D10" s="40">
        <v>341</v>
      </c>
      <c r="E10" s="40">
        <v>265</v>
      </c>
      <c r="F10" s="40">
        <v>316</v>
      </c>
      <c r="G10" s="40">
        <v>372</v>
      </c>
    </row>
    <row r="11" spans="1:15" ht="17.100000000000001" customHeight="1" thickBot="1" x14ac:dyDescent="0.25">
      <c r="A11" s="67"/>
      <c r="B11" s="54" t="s">
        <v>9</v>
      </c>
      <c r="C11" s="40">
        <v>73</v>
      </c>
      <c r="D11" s="40">
        <v>62</v>
      </c>
      <c r="E11" s="40">
        <v>35</v>
      </c>
      <c r="F11" s="40">
        <v>37</v>
      </c>
      <c r="G11" s="40">
        <v>61</v>
      </c>
    </row>
    <row r="12" spans="1:15" ht="17.100000000000001" customHeight="1" thickBot="1" x14ac:dyDescent="0.25">
      <c r="A12" s="67"/>
      <c r="B12" s="54" t="s">
        <v>52</v>
      </c>
      <c r="C12" s="40">
        <v>233</v>
      </c>
      <c r="D12" s="40">
        <v>253</v>
      </c>
      <c r="E12" s="40">
        <v>132</v>
      </c>
      <c r="F12" s="40">
        <v>207</v>
      </c>
      <c r="G12" s="40">
        <v>212</v>
      </c>
    </row>
    <row r="13" spans="1:15" ht="17.100000000000001" customHeight="1" thickBot="1" x14ac:dyDescent="0.25">
      <c r="A13" s="67"/>
      <c r="B13" s="54" t="s">
        <v>47</v>
      </c>
      <c r="C13" s="40">
        <v>205</v>
      </c>
      <c r="D13" s="40">
        <v>210</v>
      </c>
      <c r="E13" s="40">
        <v>106</v>
      </c>
      <c r="F13" s="40">
        <v>125</v>
      </c>
      <c r="G13" s="40">
        <v>167</v>
      </c>
    </row>
    <row r="14" spans="1:15" ht="17.100000000000001" customHeight="1" thickBot="1" x14ac:dyDescent="0.25">
      <c r="A14" s="67"/>
      <c r="B14" s="54" t="s">
        <v>26</v>
      </c>
      <c r="C14" s="40">
        <v>1390</v>
      </c>
      <c r="D14" s="40">
        <v>1577</v>
      </c>
      <c r="E14" s="40">
        <v>1032</v>
      </c>
      <c r="F14" s="40">
        <v>1540</v>
      </c>
      <c r="G14" s="40">
        <v>1542</v>
      </c>
    </row>
    <row r="15" spans="1:15" ht="17.100000000000001" customHeight="1" thickBot="1" x14ac:dyDescent="0.25">
      <c r="A15" s="67"/>
      <c r="B15" s="54" t="s">
        <v>46</v>
      </c>
      <c r="C15" s="40">
        <v>703</v>
      </c>
      <c r="D15" s="40">
        <v>705</v>
      </c>
      <c r="E15" s="40">
        <v>493</v>
      </c>
      <c r="F15" s="40">
        <v>616</v>
      </c>
      <c r="G15" s="40">
        <v>591</v>
      </c>
    </row>
    <row r="16" spans="1:15" ht="17.100000000000001" customHeight="1" thickBot="1" x14ac:dyDescent="0.25">
      <c r="B16" s="54" t="s">
        <v>21</v>
      </c>
      <c r="C16" s="40">
        <v>57</v>
      </c>
      <c r="D16" s="40">
        <v>56</v>
      </c>
      <c r="E16" s="40">
        <v>33</v>
      </c>
      <c r="F16" s="40">
        <v>54</v>
      </c>
      <c r="G16" s="40">
        <v>54</v>
      </c>
    </row>
    <row r="17" spans="2:36" ht="17.100000000000001" customHeight="1" thickBot="1" x14ac:dyDescent="0.25">
      <c r="B17" s="54" t="s">
        <v>10</v>
      </c>
      <c r="C17" s="40">
        <v>277</v>
      </c>
      <c r="D17" s="40">
        <v>282</v>
      </c>
      <c r="E17" s="40">
        <v>156</v>
      </c>
      <c r="F17" s="40">
        <v>244</v>
      </c>
      <c r="G17" s="40">
        <v>268</v>
      </c>
    </row>
    <row r="18" spans="2:36" ht="17.100000000000001" customHeight="1" thickBot="1" x14ac:dyDescent="0.25">
      <c r="B18" s="54" t="s">
        <v>142</v>
      </c>
      <c r="C18" s="40">
        <v>613</v>
      </c>
      <c r="D18" s="40">
        <v>730</v>
      </c>
      <c r="E18" s="40">
        <v>469</v>
      </c>
      <c r="F18" s="40">
        <v>563</v>
      </c>
      <c r="G18" s="40">
        <v>614</v>
      </c>
    </row>
    <row r="19" spans="2:36" ht="17.100000000000001" customHeight="1" thickBot="1" x14ac:dyDescent="0.25">
      <c r="B19" s="54" t="s">
        <v>143</v>
      </c>
      <c r="C19" s="40">
        <v>177</v>
      </c>
      <c r="D19" s="40">
        <v>220</v>
      </c>
      <c r="E19" s="40">
        <v>123</v>
      </c>
      <c r="F19" s="40">
        <v>158</v>
      </c>
      <c r="G19" s="40">
        <v>129</v>
      </c>
    </row>
    <row r="20" spans="2:36" ht="17.100000000000001" customHeight="1" thickBot="1" x14ac:dyDescent="0.25">
      <c r="B20" s="54" t="s">
        <v>144</v>
      </c>
      <c r="C20" s="40">
        <v>49</v>
      </c>
      <c r="D20" s="40">
        <v>30</v>
      </c>
      <c r="E20" s="40">
        <v>23</v>
      </c>
      <c r="F20" s="40">
        <v>31</v>
      </c>
      <c r="G20" s="40">
        <v>33</v>
      </c>
    </row>
    <row r="21" spans="2:36" ht="17.100000000000001" customHeight="1" thickBot="1" x14ac:dyDescent="0.25">
      <c r="B21" s="54" t="s">
        <v>49</v>
      </c>
      <c r="C21" s="40">
        <v>111</v>
      </c>
      <c r="D21" s="40">
        <v>108</v>
      </c>
      <c r="E21" s="40">
        <v>125</v>
      </c>
      <c r="F21" s="40">
        <v>154</v>
      </c>
      <c r="G21" s="40">
        <v>213</v>
      </c>
    </row>
    <row r="22" spans="2:36" ht="17.100000000000001" customHeight="1" thickBot="1" x14ac:dyDescent="0.25">
      <c r="B22" s="54" t="s">
        <v>11</v>
      </c>
      <c r="C22" s="40">
        <v>40</v>
      </c>
      <c r="D22" s="40">
        <v>34</v>
      </c>
      <c r="E22" s="40">
        <v>22</v>
      </c>
      <c r="F22" s="40">
        <v>38</v>
      </c>
      <c r="G22" s="40">
        <v>36</v>
      </c>
    </row>
    <row r="23" spans="2:36" ht="17.100000000000001" customHeight="1" thickBot="1" x14ac:dyDescent="0.25">
      <c r="B23" s="56" t="s">
        <v>22</v>
      </c>
      <c r="C23" s="57">
        <v>5443</v>
      </c>
      <c r="D23" s="57">
        <v>5874</v>
      </c>
      <c r="E23" s="57">
        <v>3985</v>
      </c>
      <c r="F23" s="57">
        <v>5256</v>
      </c>
      <c r="G23" s="57">
        <v>5644</v>
      </c>
    </row>
    <row r="24" spans="2:36" ht="21.75" customHeight="1" x14ac:dyDescent="0.2">
      <c r="J24" s="92"/>
    </row>
    <row r="25" spans="2:36" ht="26.25" customHeight="1" thickBot="1" x14ac:dyDescent="0.25">
      <c r="B25" s="58"/>
      <c r="AJ25" s="40"/>
    </row>
    <row r="26" spans="2:36" ht="15" customHeight="1" x14ac:dyDescent="0.2">
      <c r="B26" s="58"/>
    </row>
    <row r="29" spans="2:36" ht="39" customHeight="1" x14ac:dyDescent="0.2">
      <c r="B29" s="12"/>
      <c r="C29" s="39" t="s">
        <v>244</v>
      </c>
    </row>
    <row r="30" spans="2:36" ht="17.100000000000001" customHeight="1" thickBot="1" x14ac:dyDescent="0.25">
      <c r="B30" s="54" t="s">
        <v>50</v>
      </c>
      <c r="C30" s="36">
        <f t="shared" ref="C30:C47" si="0">+(G6-C6)/C6</f>
        <v>0.16787264833574531</v>
      </c>
    </row>
    <row r="31" spans="2:36" ht="17.100000000000001" customHeight="1" thickBot="1" x14ac:dyDescent="0.25">
      <c r="B31" s="54" t="s">
        <v>51</v>
      </c>
      <c r="C31" s="36">
        <f t="shared" si="0"/>
        <v>0.23140495867768596</v>
      </c>
    </row>
    <row r="32" spans="2:36" ht="17.100000000000001" customHeight="1" thickBot="1" x14ac:dyDescent="0.25">
      <c r="B32" s="54" t="s">
        <v>141</v>
      </c>
      <c r="C32" s="36">
        <f t="shared" si="0"/>
        <v>3.5211267605633804E-2</v>
      </c>
    </row>
    <row r="33" spans="2:3" ht="17.100000000000001" customHeight="1" thickBot="1" x14ac:dyDescent="0.25">
      <c r="B33" s="54" t="s">
        <v>45</v>
      </c>
      <c r="C33" s="36">
        <f t="shared" si="0"/>
        <v>0.37569060773480661</v>
      </c>
    </row>
    <row r="34" spans="2:3" ht="17.100000000000001" customHeight="1" thickBot="1" x14ac:dyDescent="0.25">
      <c r="B34" s="54" t="s">
        <v>8</v>
      </c>
      <c r="C34" s="36">
        <f t="shared" si="0"/>
        <v>-2.1052631578947368E-2</v>
      </c>
    </row>
    <row r="35" spans="2:3" ht="17.100000000000001" customHeight="1" thickBot="1" x14ac:dyDescent="0.25">
      <c r="B35" s="54" t="s">
        <v>9</v>
      </c>
      <c r="C35" s="36">
        <f t="shared" si="0"/>
        <v>-0.16438356164383561</v>
      </c>
    </row>
    <row r="36" spans="2:3" ht="17.100000000000001" customHeight="1" thickBot="1" x14ac:dyDescent="0.25">
      <c r="B36" s="54" t="s">
        <v>52</v>
      </c>
      <c r="C36" s="36">
        <f t="shared" si="0"/>
        <v>-9.012875536480687E-2</v>
      </c>
    </row>
    <row r="37" spans="2:3" ht="17.100000000000001" customHeight="1" thickBot="1" x14ac:dyDescent="0.25">
      <c r="B37" s="54" t="s">
        <v>47</v>
      </c>
      <c r="C37" s="36">
        <f t="shared" si="0"/>
        <v>-0.18536585365853658</v>
      </c>
    </row>
    <row r="38" spans="2:3" ht="17.100000000000001" customHeight="1" thickBot="1" x14ac:dyDescent="0.25">
      <c r="B38" s="54" t="s">
        <v>26</v>
      </c>
      <c r="C38" s="36">
        <f t="shared" si="0"/>
        <v>0.10935251798561151</v>
      </c>
    </row>
    <row r="39" spans="2:3" ht="17.100000000000001" customHeight="1" thickBot="1" x14ac:dyDescent="0.25">
      <c r="B39" s="54" t="s">
        <v>46</v>
      </c>
      <c r="C39" s="36">
        <f t="shared" si="0"/>
        <v>-0.15931721194879089</v>
      </c>
    </row>
    <row r="40" spans="2:3" ht="17.100000000000001" customHeight="1" thickBot="1" x14ac:dyDescent="0.25">
      <c r="B40" s="54" t="s">
        <v>21</v>
      </c>
      <c r="C40" s="36">
        <f t="shared" si="0"/>
        <v>-5.2631578947368418E-2</v>
      </c>
    </row>
    <row r="41" spans="2:3" ht="17.100000000000001" customHeight="1" thickBot="1" x14ac:dyDescent="0.25">
      <c r="B41" s="54" t="s">
        <v>10</v>
      </c>
      <c r="C41" s="36">
        <f t="shared" si="0"/>
        <v>-3.2490974729241874E-2</v>
      </c>
    </row>
    <row r="42" spans="2:3" ht="17.100000000000001" customHeight="1" thickBot="1" x14ac:dyDescent="0.25">
      <c r="B42" s="54" t="s">
        <v>142</v>
      </c>
      <c r="C42" s="36">
        <f t="shared" si="0"/>
        <v>1.6313213703099511E-3</v>
      </c>
    </row>
    <row r="43" spans="2:3" ht="17.100000000000001" customHeight="1" thickBot="1" x14ac:dyDescent="0.25">
      <c r="B43" s="54" t="s">
        <v>143</v>
      </c>
      <c r="C43" s="36">
        <f t="shared" si="0"/>
        <v>-0.2711864406779661</v>
      </c>
    </row>
    <row r="44" spans="2:3" ht="17.100000000000001" customHeight="1" thickBot="1" x14ac:dyDescent="0.25">
      <c r="B44" s="54" t="s">
        <v>144</v>
      </c>
      <c r="C44" s="36">
        <f t="shared" si="0"/>
        <v>-0.32653061224489793</v>
      </c>
    </row>
    <row r="45" spans="2:3" ht="17.100000000000001" customHeight="1" thickBot="1" x14ac:dyDescent="0.25">
      <c r="B45" s="54" t="s">
        <v>49</v>
      </c>
      <c r="C45" s="36">
        <f t="shared" si="0"/>
        <v>0.91891891891891897</v>
      </c>
    </row>
    <row r="46" spans="2:3" ht="17.100000000000001" customHeight="1" thickBot="1" x14ac:dyDescent="0.25">
      <c r="B46" s="54" t="s">
        <v>11</v>
      </c>
      <c r="C46" s="36">
        <f t="shared" si="0"/>
        <v>-0.1</v>
      </c>
    </row>
    <row r="47" spans="2:3" ht="17.100000000000001" customHeight="1" thickBot="1" x14ac:dyDescent="0.25">
      <c r="B47" s="56" t="s">
        <v>22</v>
      </c>
      <c r="C47" s="65">
        <f t="shared" si="0"/>
        <v>3.6928164615101969E-2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235</v>
      </c>
      <c r="D53" s="38" t="s">
        <v>239</v>
      </c>
      <c r="E53" s="38" t="s">
        <v>240</v>
      </c>
      <c r="F53" s="60" t="s">
        <v>241</v>
      </c>
      <c r="G53" s="38" t="s">
        <v>243</v>
      </c>
      <c r="H53" s="12"/>
      <c r="I53" s="12"/>
      <c r="J53" s="12"/>
      <c r="K53" s="12"/>
      <c r="L53" s="122">
        <v>45292</v>
      </c>
      <c r="M53" s="12"/>
      <c r="N53" s="120"/>
      <c r="O53" s="12"/>
      <c r="P53" s="12"/>
    </row>
    <row r="54" spans="2:28" ht="15" thickBot="1" x14ac:dyDescent="0.25">
      <c r="B54" s="54" t="s">
        <v>50</v>
      </c>
      <c r="C54" s="102">
        <f>+C6/$L54*100000</f>
        <v>7.8513573303839799</v>
      </c>
      <c r="D54" s="102">
        <f>+D6/$L54*100000</f>
        <v>8.6921683903672147</v>
      </c>
      <c r="E54" s="102">
        <f>+E6/$L54*100000</f>
        <v>6.5106045590593649</v>
      </c>
      <c r="F54" s="102">
        <f>+F6/$L54*100000</f>
        <v>7.7604588374128198</v>
      </c>
      <c r="G54" s="102">
        <f>+G6/$L54*100000</f>
        <v>9.1693854784658058</v>
      </c>
      <c r="H54" s="12"/>
      <c r="I54" s="12"/>
      <c r="J54" s="12"/>
      <c r="K54" s="12"/>
      <c r="L54" s="12">
        <v>8801026</v>
      </c>
      <c r="M54" s="12"/>
      <c r="O54" s="12"/>
      <c r="P54" s="12"/>
    </row>
    <row r="55" spans="2:28" ht="15" thickBot="1" x14ac:dyDescent="0.25">
      <c r="B55" s="54" t="s">
        <v>51</v>
      </c>
      <c r="C55" s="102">
        <f t="shared" ref="C55:F71" si="1">+C7/$L55*100000</f>
        <v>8.9524123791886741</v>
      </c>
      <c r="D55" s="102">
        <f t="shared" si="1"/>
        <v>8.9524123791886741</v>
      </c>
      <c r="E55" s="102">
        <f t="shared" si="1"/>
        <v>8.3605173458538857</v>
      </c>
      <c r="F55" s="102">
        <f t="shared" si="1"/>
        <v>11.985874425029465</v>
      </c>
      <c r="G55" s="102">
        <f t="shared" ref="G55:G71" si="2">+G7/$L55*100000</f>
        <v>11.024044995860434</v>
      </c>
      <c r="H55" s="12"/>
      <c r="I55" s="12"/>
      <c r="J55" s="12"/>
      <c r="K55" s="12"/>
      <c r="L55" s="12">
        <v>1351591</v>
      </c>
      <c r="M55" s="12"/>
      <c r="O55" s="12"/>
      <c r="P55" s="12"/>
    </row>
    <row r="56" spans="2:28" ht="15" thickBot="1" x14ac:dyDescent="0.25">
      <c r="B56" s="54" t="s">
        <v>141</v>
      </c>
      <c r="C56" s="102">
        <f t="shared" si="1"/>
        <v>14.064990159459349</v>
      </c>
      <c r="D56" s="102">
        <f t="shared" si="1"/>
        <v>18.32410689788718</v>
      </c>
      <c r="E56" s="102">
        <f t="shared" si="1"/>
        <v>10.103021100456715</v>
      </c>
      <c r="F56" s="102">
        <f t="shared" si="1"/>
        <v>14.064990159459349</v>
      </c>
      <c r="G56" s="102">
        <f t="shared" si="2"/>
        <v>14.560236291834679</v>
      </c>
      <c r="H56" s="12"/>
      <c r="I56" s="12"/>
      <c r="J56" s="12"/>
      <c r="K56" s="12"/>
      <c r="L56" s="12">
        <v>1009599</v>
      </c>
      <c r="M56" s="12"/>
      <c r="O56" s="12"/>
      <c r="P56" s="12"/>
    </row>
    <row r="57" spans="2:28" ht="15" thickBot="1" x14ac:dyDescent="0.25">
      <c r="B57" s="54" t="s">
        <v>45</v>
      </c>
      <c r="C57" s="102">
        <f t="shared" si="1"/>
        <v>14.69432555481227</v>
      </c>
      <c r="D57" s="102">
        <f t="shared" si="1"/>
        <v>15.830903222035317</v>
      </c>
      <c r="E57" s="102">
        <f t="shared" si="1"/>
        <v>14.85669379298699</v>
      </c>
      <c r="F57" s="102">
        <f t="shared" si="1"/>
        <v>15.100246150249072</v>
      </c>
      <c r="G57" s="102">
        <f t="shared" si="2"/>
        <v>20.214845652752793</v>
      </c>
      <c r="H57" s="12"/>
      <c r="I57" s="12"/>
      <c r="J57" s="12"/>
      <c r="K57" s="12"/>
      <c r="L57" s="12">
        <v>1231768</v>
      </c>
      <c r="M57" s="12"/>
      <c r="O57" s="12"/>
      <c r="P57" s="12"/>
    </row>
    <row r="58" spans="2:28" ht="15" thickBot="1" x14ac:dyDescent="0.25">
      <c r="B58" s="54" t="s">
        <v>8</v>
      </c>
      <c r="C58" s="102">
        <f t="shared" si="1"/>
        <v>16.973727350124221</v>
      </c>
      <c r="D58" s="102">
        <f t="shared" si="1"/>
        <v>15.231686911558841</v>
      </c>
      <c r="E58" s="102">
        <f t="shared" si="1"/>
        <v>11.836941441533996</v>
      </c>
      <c r="F58" s="102">
        <f t="shared" si="1"/>
        <v>14.11499432273488</v>
      </c>
      <c r="G58" s="102">
        <f t="shared" si="2"/>
        <v>16.616385721700553</v>
      </c>
      <c r="H58" s="12"/>
      <c r="I58" s="12"/>
      <c r="J58" s="12"/>
      <c r="K58" s="12"/>
      <c r="L58" s="12">
        <v>2238754</v>
      </c>
      <c r="M58" s="12"/>
      <c r="O58" s="12"/>
      <c r="P58" s="12"/>
    </row>
    <row r="59" spans="2:28" ht="15" thickBot="1" x14ac:dyDescent="0.25">
      <c r="B59" s="54" t="s">
        <v>9</v>
      </c>
      <c r="C59" s="102">
        <f t="shared" si="1"/>
        <v>12.355060751356943</v>
      </c>
      <c r="D59" s="102">
        <f t="shared" si="1"/>
        <v>10.49333926827576</v>
      </c>
      <c r="E59" s="102">
        <f t="shared" si="1"/>
        <v>5.9236592643492187</v>
      </c>
      <c r="F59" s="102">
        <f t="shared" si="1"/>
        <v>6.2621540794548878</v>
      </c>
      <c r="G59" s="102">
        <f t="shared" si="2"/>
        <v>10.324091860722923</v>
      </c>
      <c r="H59" s="12"/>
      <c r="I59" s="12"/>
      <c r="J59" s="12"/>
      <c r="K59" s="12"/>
      <c r="L59" s="12">
        <v>590851</v>
      </c>
      <c r="M59" s="12"/>
      <c r="O59" s="12"/>
      <c r="P59" s="12"/>
    </row>
    <row r="60" spans="2:28" ht="15" thickBot="1" x14ac:dyDescent="0.25">
      <c r="B60" s="54" t="s">
        <v>53</v>
      </c>
      <c r="C60" s="102">
        <f t="shared" si="1"/>
        <v>9.7420978206968982</v>
      </c>
      <c r="D60" s="102">
        <f t="shared" si="1"/>
        <v>10.578329393288907</v>
      </c>
      <c r="E60" s="102">
        <f t="shared" si="1"/>
        <v>5.5191283791072561</v>
      </c>
      <c r="F60" s="102">
        <f t="shared" si="1"/>
        <v>8.6549967763272875</v>
      </c>
      <c r="G60" s="102">
        <f t="shared" si="2"/>
        <v>8.8640546694752889</v>
      </c>
      <c r="H60" s="12"/>
      <c r="I60" s="12"/>
      <c r="J60" s="12"/>
      <c r="K60" s="12"/>
      <c r="L60" s="12">
        <v>2391682</v>
      </c>
      <c r="M60" s="12"/>
      <c r="O60" s="12"/>
      <c r="P60" s="12"/>
    </row>
    <row r="61" spans="2:28" ht="15" thickBot="1" x14ac:dyDescent="0.25">
      <c r="B61" s="54" t="s">
        <v>47</v>
      </c>
      <c r="C61" s="102">
        <f t="shared" si="1"/>
        <v>9.7413412543901376</v>
      </c>
      <c r="D61" s="102">
        <f t="shared" si="1"/>
        <v>9.9789349435216028</v>
      </c>
      <c r="E61" s="102">
        <f t="shared" si="1"/>
        <v>5.036986209587095</v>
      </c>
      <c r="F61" s="102">
        <f t="shared" si="1"/>
        <v>5.9398422282866692</v>
      </c>
      <c r="G61" s="102">
        <f t="shared" si="2"/>
        <v>7.935629216990991</v>
      </c>
      <c r="H61" s="12"/>
      <c r="I61" s="12"/>
      <c r="J61" s="12"/>
      <c r="K61" s="12"/>
      <c r="L61" s="12">
        <v>2104433</v>
      </c>
      <c r="M61" s="12"/>
      <c r="O61" s="12"/>
      <c r="P61" s="12"/>
    </row>
    <row r="62" spans="2:28" ht="15" thickBot="1" x14ac:dyDescent="0.25">
      <c r="B62" s="54" t="s">
        <v>26</v>
      </c>
      <c r="C62" s="102">
        <f t="shared" si="1"/>
        <v>17.348476348223112</v>
      </c>
      <c r="D62" s="102">
        <f t="shared" si="1"/>
        <v>19.682408058379746</v>
      </c>
      <c r="E62" s="102">
        <f t="shared" si="1"/>
        <v>12.880307619687949</v>
      </c>
      <c r="F62" s="102">
        <f t="shared" si="1"/>
        <v>19.220614083642868</v>
      </c>
      <c r="G62" s="102">
        <f t="shared" si="2"/>
        <v>19.245575920115133</v>
      </c>
      <c r="H62" s="12"/>
      <c r="I62" s="12"/>
      <c r="J62" s="12"/>
      <c r="K62" s="12"/>
      <c r="L62" s="12">
        <v>8012231</v>
      </c>
      <c r="M62" s="12"/>
      <c r="O62" s="12"/>
      <c r="P62" s="12"/>
    </row>
    <row r="63" spans="2:28" ht="15" thickBot="1" x14ac:dyDescent="0.25">
      <c r="B63" s="54" t="s">
        <v>204</v>
      </c>
      <c r="C63" s="102">
        <f t="shared" si="1"/>
        <v>13.21606193313575</v>
      </c>
      <c r="D63" s="102">
        <f t="shared" si="1"/>
        <v>13.253660971352353</v>
      </c>
      <c r="E63" s="102">
        <f t="shared" si="1"/>
        <v>9.2681629203924967</v>
      </c>
      <c r="F63" s="102">
        <f t="shared" si="1"/>
        <v>11.580503770713545</v>
      </c>
      <c r="G63" s="102">
        <f t="shared" si="2"/>
        <v>11.110515793006014</v>
      </c>
      <c r="H63" s="12"/>
      <c r="I63" s="12"/>
      <c r="J63" s="12"/>
      <c r="K63" s="12"/>
      <c r="L63" s="12">
        <v>5319285</v>
      </c>
      <c r="M63" s="12"/>
      <c r="O63" s="12"/>
      <c r="P63" s="12"/>
    </row>
    <row r="64" spans="2:28" ht="15" thickBot="1" x14ac:dyDescent="0.25">
      <c r="B64" s="54" t="s">
        <v>21</v>
      </c>
      <c r="C64" s="102">
        <f t="shared" si="1"/>
        <v>5.4044777520406644</v>
      </c>
      <c r="D64" s="102">
        <f t="shared" si="1"/>
        <v>5.3096623528820563</v>
      </c>
      <c r="E64" s="102">
        <f t="shared" si="1"/>
        <v>3.1289081722340693</v>
      </c>
      <c r="F64" s="102">
        <f t="shared" si="1"/>
        <v>5.1200315545648403</v>
      </c>
      <c r="G64" s="102">
        <f t="shared" si="2"/>
        <v>5.1200315545648403</v>
      </c>
      <c r="H64" s="12"/>
      <c r="I64" s="12"/>
      <c r="J64" s="12"/>
      <c r="K64" s="12"/>
      <c r="L64" s="12">
        <v>1054681</v>
      </c>
      <c r="M64" s="12"/>
      <c r="O64" s="12"/>
      <c r="P64" s="12"/>
    </row>
    <row r="65" spans="2:28" ht="15" thickBot="1" x14ac:dyDescent="0.25">
      <c r="B65" s="54" t="s">
        <v>10</v>
      </c>
      <c r="C65" s="102">
        <f t="shared" si="1"/>
        <v>10.237143238329935</v>
      </c>
      <c r="D65" s="102">
        <f t="shared" si="1"/>
        <v>10.421929217361161</v>
      </c>
      <c r="E65" s="102">
        <f t="shared" si="1"/>
        <v>5.765322545774259</v>
      </c>
      <c r="F65" s="102">
        <f t="shared" si="1"/>
        <v>9.0175557767238406</v>
      </c>
      <c r="G65" s="102">
        <f t="shared" si="2"/>
        <v>9.9045284760737271</v>
      </c>
      <c r="H65" s="12"/>
      <c r="I65" s="12"/>
      <c r="J65" s="12"/>
      <c r="K65" s="12"/>
      <c r="L65" s="12">
        <v>2705833</v>
      </c>
      <c r="M65" s="12"/>
      <c r="O65" s="12"/>
      <c r="P65" s="12"/>
    </row>
    <row r="66" spans="2:28" ht="15" thickBot="1" x14ac:dyDescent="0.25">
      <c r="B66" s="54" t="s">
        <v>142</v>
      </c>
      <c r="C66" s="102">
        <f t="shared" si="1"/>
        <v>8.7455637307633278</v>
      </c>
      <c r="D66" s="102">
        <f t="shared" si="1"/>
        <v>10.41478225686334</v>
      </c>
      <c r="E66" s="102">
        <f t="shared" si="1"/>
        <v>6.6911409294094613</v>
      </c>
      <c r="F66" s="102">
        <f t="shared" si="1"/>
        <v>8.0322224802932336</v>
      </c>
      <c r="G66" s="102">
        <f t="shared" si="2"/>
        <v>8.7598305557727283</v>
      </c>
      <c r="H66" s="12"/>
      <c r="I66" s="12"/>
      <c r="J66" s="12"/>
      <c r="K66" s="12"/>
      <c r="L66" s="12">
        <v>7009268</v>
      </c>
      <c r="M66" s="12"/>
      <c r="O66" s="12"/>
      <c r="P66" s="12"/>
    </row>
    <row r="67" spans="2:28" ht="15" thickBot="1" x14ac:dyDescent="0.25">
      <c r="B67" s="54" t="s">
        <v>143</v>
      </c>
      <c r="C67" s="102">
        <f t="shared" si="1"/>
        <v>11.284724435955043</v>
      </c>
      <c r="D67" s="102">
        <f t="shared" si="1"/>
        <v>14.026211163333953</v>
      </c>
      <c r="E67" s="102">
        <f t="shared" si="1"/>
        <v>7.8419271504094379</v>
      </c>
      <c r="F67" s="102">
        <f t="shared" si="1"/>
        <v>10.073369835485293</v>
      </c>
      <c r="G67" s="102">
        <f t="shared" si="2"/>
        <v>8.2244601821367276</v>
      </c>
      <c r="H67" s="12"/>
      <c r="I67" s="12"/>
      <c r="J67" s="12"/>
      <c r="K67" s="12"/>
      <c r="L67" s="12">
        <v>1568492</v>
      </c>
      <c r="M67" s="12"/>
      <c r="O67" s="12"/>
      <c r="P67" s="12"/>
    </row>
    <row r="68" spans="2:28" ht="15" thickBot="1" x14ac:dyDescent="0.25">
      <c r="B68" s="54" t="s">
        <v>144</v>
      </c>
      <c r="C68" s="102">
        <f t="shared" si="1"/>
        <v>7.2235907732632798</v>
      </c>
      <c r="D68" s="102">
        <f t="shared" si="1"/>
        <v>4.422606595875477</v>
      </c>
      <c r="E68" s="102">
        <f t="shared" si="1"/>
        <v>3.3906650568378658</v>
      </c>
      <c r="F68" s="102">
        <f t="shared" si="1"/>
        <v>4.5700268157379931</v>
      </c>
      <c r="G68" s="102">
        <f t="shared" si="2"/>
        <v>4.8648672554630243</v>
      </c>
      <c r="H68" s="12"/>
      <c r="I68" s="12"/>
      <c r="J68" s="12"/>
      <c r="K68" s="12"/>
      <c r="L68" s="12">
        <v>678333</v>
      </c>
      <c r="M68" s="12"/>
      <c r="O68" s="12"/>
      <c r="P68" s="12"/>
    </row>
    <row r="69" spans="2:28" ht="15" thickBot="1" x14ac:dyDescent="0.25">
      <c r="B69" s="54" t="s">
        <v>49</v>
      </c>
      <c r="C69" s="102">
        <f t="shared" si="1"/>
        <v>4.9827533887212008</v>
      </c>
      <c r="D69" s="102">
        <f t="shared" si="1"/>
        <v>4.8480843782152228</v>
      </c>
      <c r="E69" s="102">
        <f t="shared" si="1"/>
        <v>5.6112087710824339</v>
      </c>
      <c r="F69" s="102">
        <f t="shared" si="1"/>
        <v>6.9130092059735579</v>
      </c>
      <c r="G69" s="102">
        <f t="shared" si="2"/>
        <v>9.5614997459244666</v>
      </c>
      <c r="H69" s="12"/>
      <c r="I69" s="12"/>
      <c r="J69" s="12"/>
      <c r="K69" s="12"/>
      <c r="L69" s="12">
        <v>2227684</v>
      </c>
      <c r="M69" s="12"/>
      <c r="O69" s="12"/>
      <c r="P69" s="12"/>
    </row>
    <row r="70" spans="2:28" ht="15" thickBot="1" x14ac:dyDescent="0.25">
      <c r="B70" s="54" t="s">
        <v>11</v>
      </c>
      <c r="C70" s="102">
        <f t="shared" si="1"/>
        <v>12.338671865360412</v>
      </c>
      <c r="D70" s="102">
        <f t="shared" si="1"/>
        <v>10.487871085556352</v>
      </c>
      <c r="E70" s="102">
        <f t="shared" si="1"/>
        <v>6.7862695259482262</v>
      </c>
      <c r="F70" s="102">
        <f t="shared" si="1"/>
        <v>11.721738272092391</v>
      </c>
      <c r="G70" s="102">
        <f t="shared" si="2"/>
        <v>11.104804678824371</v>
      </c>
      <c r="H70" s="12"/>
      <c r="I70" s="12"/>
      <c r="J70" s="12"/>
      <c r="K70" s="12"/>
      <c r="L70" s="12">
        <v>324184</v>
      </c>
      <c r="M70" s="12"/>
      <c r="O70" s="12"/>
      <c r="P70" s="12"/>
    </row>
    <row r="71" spans="2:28" ht="15" thickBot="1" x14ac:dyDescent="0.25">
      <c r="B71" s="56" t="s">
        <v>22</v>
      </c>
      <c r="C71" s="103">
        <f t="shared" si="1"/>
        <v>11.195051717210484</v>
      </c>
      <c r="D71" s="103">
        <f t="shared" si="1"/>
        <v>12.081523752874221</v>
      </c>
      <c r="E71" s="103">
        <f t="shared" si="1"/>
        <v>8.1962669654756173</v>
      </c>
      <c r="F71" s="103">
        <f t="shared" si="1"/>
        <v>10.810433919834338</v>
      </c>
      <c r="G71" s="103">
        <f t="shared" si="2"/>
        <v>11.608464429898213</v>
      </c>
      <c r="H71" s="12"/>
      <c r="I71" s="12"/>
      <c r="J71" s="12"/>
      <c r="K71" s="12"/>
      <c r="L71" s="12">
        <v>48619695</v>
      </c>
      <c r="M71" s="12"/>
      <c r="N71" s="12"/>
      <c r="O71" s="12"/>
      <c r="P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1" max="1" width="10.42578125" style="12" customWidth="1"/>
    <col min="2" max="2" width="34.5703125" customWidth="1"/>
    <col min="3" max="10" width="12.42578125" customWidth="1"/>
    <col min="11" max="11" width="12" customWidth="1"/>
    <col min="12" max="13" width="12.42578125" hidden="1" customWidth="1"/>
    <col min="14" max="14" width="11.85546875" customWidth="1"/>
    <col min="15" max="15" width="0.140625" hidden="1" customWidth="1"/>
    <col min="16" max="16" width="15" hidden="1" customWidth="1"/>
    <col min="17" max="17" width="11.85546875" hidden="1" customWidth="1"/>
    <col min="18" max="18" width="14.140625" customWidth="1"/>
    <col min="19" max="19" width="12.85546875" customWidth="1"/>
    <col min="20" max="20" width="13.5703125" customWidth="1"/>
    <col min="21" max="22" width="12.42578125" customWidth="1"/>
    <col min="23" max="23" width="13.42578125" customWidth="1"/>
    <col min="24" max="61" width="12.425781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235</v>
      </c>
      <c r="D5" s="38" t="s">
        <v>239</v>
      </c>
      <c r="E5" s="38" t="s">
        <v>240</v>
      </c>
      <c r="F5" s="60" t="s">
        <v>241</v>
      </c>
      <c r="G5" s="38" t="s">
        <v>243</v>
      </c>
    </row>
    <row r="6" spans="1:13" ht="17.100000000000001" customHeight="1" thickBot="1" x14ac:dyDescent="0.25">
      <c r="B6" s="54" t="s">
        <v>50</v>
      </c>
      <c r="C6" s="40">
        <v>101</v>
      </c>
      <c r="D6" s="40">
        <v>77</v>
      </c>
      <c r="E6" s="40">
        <v>66</v>
      </c>
      <c r="F6" s="40">
        <v>77</v>
      </c>
      <c r="G6" s="40">
        <v>78</v>
      </c>
    </row>
    <row r="7" spans="1:13" ht="17.100000000000001" customHeight="1" thickBot="1" x14ac:dyDescent="0.25">
      <c r="B7" s="54" t="s">
        <v>51</v>
      </c>
      <c r="C7" s="40">
        <v>8</v>
      </c>
      <c r="D7" s="40">
        <v>8</v>
      </c>
      <c r="E7" s="40">
        <v>3</v>
      </c>
      <c r="F7" s="40">
        <v>10</v>
      </c>
      <c r="G7" s="40">
        <v>12</v>
      </c>
    </row>
    <row r="8" spans="1:13" ht="17.100000000000001" customHeight="1" thickBot="1" x14ac:dyDescent="0.25">
      <c r="B8" s="54" t="s">
        <v>141</v>
      </c>
      <c r="C8" s="40">
        <v>13</v>
      </c>
      <c r="D8" s="40">
        <v>18</v>
      </c>
      <c r="E8" s="40">
        <v>8</v>
      </c>
      <c r="F8" s="40">
        <v>6</v>
      </c>
      <c r="G8" s="40">
        <v>13</v>
      </c>
    </row>
    <row r="9" spans="1:13" ht="17.100000000000001" customHeight="1" thickBot="1" x14ac:dyDescent="0.25">
      <c r="B9" s="54" t="s">
        <v>45</v>
      </c>
      <c r="C9" s="40">
        <v>11</v>
      </c>
      <c r="D9" s="40">
        <v>11</v>
      </c>
      <c r="E9" s="40">
        <v>13</v>
      </c>
      <c r="F9" s="40">
        <v>4</v>
      </c>
      <c r="G9" s="40">
        <v>6</v>
      </c>
    </row>
    <row r="10" spans="1:13" ht="17.100000000000001" customHeight="1" thickBot="1" x14ac:dyDescent="0.25">
      <c r="B10" s="54" t="s">
        <v>8</v>
      </c>
      <c r="C10" s="40">
        <v>22</v>
      </c>
      <c r="D10" s="40">
        <v>37</v>
      </c>
      <c r="E10" s="40">
        <v>30</v>
      </c>
      <c r="F10" s="40">
        <v>35</v>
      </c>
      <c r="G10" s="40">
        <v>22</v>
      </c>
    </row>
    <row r="11" spans="1:13" ht="17.100000000000001" customHeight="1" thickBot="1" x14ac:dyDescent="0.25">
      <c r="A11" s="67"/>
      <c r="B11" s="54" t="s">
        <v>9</v>
      </c>
      <c r="C11" s="40">
        <v>5</v>
      </c>
      <c r="D11" s="40">
        <v>3</v>
      </c>
      <c r="E11" s="40">
        <v>3</v>
      </c>
      <c r="F11" s="40">
        <v>5</v>
      </c>
      <c r="G11" s="40">
        <v>4</v>
      </c>
    </row>
    <row r="12" spans="1:13" ht="17.100000000000001" customHeight="1" thickBot="1" x14ac:dyDescent="0.25">
      <c r="A12" s="67"/>
      <c r="B12" s="54" t="s">
        <v>52</v>
      </c>
      <c r="C12" s="40">
        <v>24</v>
      </c>
      <c r="D12" s="40">
        <v>26</v>
      </c>
      <c r="E12" s="40">
        <v>35</v>
      </c>
      <c r="F12" s="40">
        <v>15</v>
      </c>
      <c r="G12" s="40">
        <v>17</v>
      </c>
    </row>
    <row r="13" spans="1:13" ht="17.100000000000001" customHeight="1" thickBot="1" x14ac:dyDescent="0.25">
      <c r="A13" s="67"/>
      <c r="B13" s="54" t="s">
        <v>47</v>
      </c>
      <c r="C13" s="40">
        <v>10</v>
      </c>
      <c r="D13" s="40">
        <v>10</v>
      </c>
      <c r="E13" s="40">
        <v>8</v>
      </c>
      <c r="F13" s="40">
        <v>9</v>
      </c>
      <c r="G13" s="40">
        <v>19</v>
      </c>
    </row>
    <row r="14" spans="1:13" ht="17.100000000000001" customHeight="1" thickBot="1" x14ac:dyDescent="0.25">
      <c r="A14" s="67"/>
      <c r="B14" s="54" t="s">
        <v>26</v>
      </c>
      <c r="C14" s="40">
        <v>197</v>
      </c>
      <c r="D14" s="40">
        <v>192</v>
      </c>
      <c r="E14" s="40">
        <v>106</v>
      </c>
      <c r="F14" s="40">
        <v>226</v>
      </c>
      <c r="G14" s="40">
        <v>212</v>
      </c>
    </row>
    <row r="15" spans="1:13" ht="17.100000000000001" customHeight="1" thickBot="1" x14ac:dyDescent="0.25">
      <c r="A15" s="67"/>
      <c r="B15" s="54" t="s">
        <v>46</v>
      </c>
      <c r="C15" s="40">
        <v>53</v>
      </c>
      <c r="D15" s="40">
        <v>48</v>
      </c>
      <c r="E15" s="40">
        <v>50</v>
      </c>
      <c r="F15" s="40">
        <v>27</v>
      </c>
      <c r="G15" s="40">
        <v>49</v>
      </c>
    </row>
    <row r="16" spans="1:13" ht="17.100000000000001" customHeight="1" thickBot="1" x14ac:dyDescent="0.25">
      <c r="B16" s="54" t="s">
        <v>21</v>
      </c>
      <c r="C16" s="40">
        <v>7</v>
      </c>
      <c r="D16" s="40">
        <v>8</v>
      </c>
      <c r="E16" s="40">
        <v>8</v>
      </c>
      <c r="F16" s="40">
        <v>4</v>
      </c>
      <c r="G16" s="40">
        <v>5</v>
      </c>
    </row>
    <row r="17" spans="2:10" ht="17.100000000000001" customHeight="1" thickBot="1" x14ac:dyDescent="0.25">
      <c r="B17" s="54" t="s">
        <v>10</v>
      </c>
      <c r="C17" s="40">
        <v>11</v>
      </c>
      <c r="D17" s="40">
        <v>16</v>
      </c>
      <c r="E17" s="40">
        <v>13</v>
      </c>
      <c r="F17" s="40">
        <v>11</v>
      </c>
      <c r="G17" s="40">
        <v>13</v>
      </c>
    </row>
    <row r="18" spans="2:10" ht="17.100000000000001" customHeight="1" thickBot="1" x14ac:dyDescent="0.25">
      <c r="B18" s="54" t="s">
        <v>142</v>
      </c>
      <c r="C18" s="40">
        <v>23</v>
      </c>
      <c r="D18" s="40">
        <v>21</v>
      </c>
      <c r="E18" s="40">
        <v>21</v>
      </c>
      <c r="F18" s="40">
        <v>23</v>
      </c>
      <c r="G18" s="40">
        <v>20</v>
      </c>
    </row>
    <row r="19" spans="2:10" ht="17.100000000000001" customHeight="1" thickBot="1" x14ac:dyDescent="0.25">
      <c r="B19" s="54" t="s">
        <v>143</v>
      </c>
      <c r="C19" s="40">
        <v>31</v>
      </c>
      <c r="D19" s="40">
        <v>21</v>
      </c>
      <c r="E19" s="40">
        <v>21</v>
      </c>
      <c r="F19" s="40">
        <v>29</v>
      </c>
      <c r="G19" s="40">
        <v>17</v>
      </c>
    </row>
    <row r="20" spans="2:10" ht="17.100000000000001" customHeight="1" thickBot="1" x14ac:dyDescent="0.25">
      <c r="B20" s="54" t="s">
        <v>144</v>
      </c>
      <c r="C20" s="40">
        <v>3</v>
      </c>
      <c r="D20" s="40">
        <v>0</v>
      </c>
      <c r="E20" s="40">
        <v>1</v>
      </c>
      <c r="F20" s="40">
        <v>2</v>
      </c>
      <c r="G20" s="40">
        <v>1</v>
      </c>
    </row>
    <row r="21" spans="2:10" ht="17.100000000000001" customHeight="1" thickBot="1" x14ac:dyDescent="0.25">
      <c r="B21" s="54" t="s">
        <v>49</v>
      </c>
      <c r="C21" s="40">
        <v>3</v>
      </c>
      <c r="D21" s="40">
        <v>9</v>
      </c>
      <c r="E21" s="40">
        <v>8</v>
      </c>
      <c r="F21" s="40">
        <v>12</v>
      </c>
      <c r="G21" s="40">
        <v>9</v>
      </c>
    </row>
    <row r="22" spans="2:10" ht="17.100000000000001" customHeight="1" thickBot="1" x14ac:dyDescent="0.25">
      <c r="B22" s="54" t="s">
        <v>11</v>
      </c>
      <c r="C22" s="40">
        <v>11</v>
      </c>
      <c r="D22" s="40">
        <v>2</v>
      </c>
      <c r="E22" s="40">
        <v>2</v>
      </c>
      <c r="F22" s="40">
        <v>2</v>
      </c>
      <c r="G22" s="40">
        <v>4</v>
      </c>
    </row>
    <row r="23" spans="2:10" ht="17.100000000000001" customHeight="1" thickBot="1" x14ac:dyDescent="0.25">
      <c r="B23" s="56" t="s">
        <v>22</v>
      </c>
      <c r="C23" s="57">
        <v>533</v>
      </c>
      <c r="D23" s="57">
        <v>507</v>
      </c>
      <c r="E23" s="57">
        <v>396</v>
      </c>
      <c r="F23" s="57">
        <v>497</v>
      </c>
      <c r="G23" s="57">
        <v>501</v>
      </c>
    </row>
    <row r="24" spans="2:10" x14ac:dyDescent="0.2">
      <c r="J24" s="92"/>
    </row>
    <row r="26" spans="2:10" ht="15" x14ac:dyDescent="0.2">
      <c r="B26" s="73"/>
      <c r="C26" s="73"/>
      <c r="D26" s="73"/>
      <c r="E26" s="73"/>
    </row>
    <row r="27" spans="2:10" ht="15" x14ac:dyDescent="0.2">
      <c r="B27" s="53"/>
      <c r="C27" s="12"/>
      <c r="D27" s="12"/>
      <c r="E27" s="12"/>
      <c r="F27" s="12"/>
      <c r="G27" s="12"/>
    </row>
    <row r="28" spans="2:10" x14ac:dyDescent="0.2">
      <c r="B28" s="12"/>
      <c r="C28" s="12"/>
      <c r="D28" s="12"/>
      <c r="E28" s="12"/>
      <c r="F28" s="12"/>
      <c r="G28" s="12"/>
    </row>
    <row r="29" spans="2:10" ht="39" customHeight="1" x14ac:dyDescent="0.2">
      <c r="B29" s="12"/>
      <c r="C29" s="39" t="s">
        <v>244</v>
      </c>
    </row>
    <row r="30" spans="2:10" ht="17.100000000000001" customHeight="1" thickBot="1" x14ac:dyDescent="0.25">
      <c r="B30" s="54" t="s">
        <v>50</v>
      </c>
      <c r="C30" s="36">
        <f t="shared" ref="C30:C47" si="0">+(G6-C6)/C6</f>
        <v>-0.22772277227722773</v>
      </c>
    </row>
    <row r="31" spans="2:10" ht="17.100000000000001" customHeight="1" thickBot="1" x14ac:dyDescent="0.25">
      <c r="B31" s="54" t="s">
        <v>51</v>
      </c>
      <c r="C31" s="36">
        <f t="shared" si="0"/>
        <v>0.5</v>
      </c>
    </row>
    <row r="32" spans="2:10" ht="17.100000000000001" customHeight="1" thickBot="1" x14ac:dyDescent="0.25">
      <c r="B32" s="54" t="s">
        <v>141</v>
      </c>
      <c r="C32" s="36">
        <f t="shared" si="0"/>
        <v>0</v>
      </c>
    </row>
    <row r="33" spans="2:3" ht="17.100000000000001" customHeight="1" thickBot="1" x14ac:dyDescent="0.25">
      <c r="B33" s="54" t="s">
        <v>45</v>
      </c>
      <c r="C33" s="36">
        <f t="shared" si="0"/>
        <v>-0.45454545454545453</v>
      </c>
    </row>
    <row r="34" spans="2:3" ht="17.100000000000001" customHeight="1" thickBot="1" x14ac:dyDescent="0.25">
      <c r="B34" s="54" t="s">
        <v>8</v>
      </c>
      <c r="C34" s="36">
        <f t="shared" si="0"/>
        <v>0</v>
      </c>
    </row>
    <row r="35" spans="2:3" ht="17.100000000000001" customHeight="1" thickBot="1" x14ac:dyDescent="0.25">
      <c r="B35" s="54" t="s">
        <v>9</v>
      </c>
      <c r="C35" s="36">
        <f t="shared" si="0"/>
        <v>-0.2</v>
      </c>
    </row>
    <row r="36" spans="2:3" ht="17.100000000000001" customHeight="1" thickBot="1" x14ac:dyDescent="0.25">
      <c r="B36" s="54" t="s">
        <v>52</v>
      </c>
      <c r="C36" s="36">
        <f t="shared" si="0"/>
        <v>-0.29166666666666669</v>
      </c>
    </row>
    <row r="37" spans="2:3" ht="17.100000000000001" customHeight="1" thickBot="1" x14ac:dyDescent="0.25">
      <c r="B37" s="54" t="s">
        <v>47</v>
      </c>
      <c r="C37" s="36">
        <f t="shared" si="0"/>
        <v>0.9</v>
      </c>
    </row>
    <row r="38" spans="2:3" ht="17.100000000000001" customHeight="1" thickBot="1" x14ac:dyDescent="0.25">
      <c r="B38" s="54" t="s">
        <v>26</v>
      </c>
      <c r="C38" s="36">
        <f t="shared" si="0"/>
        <v>7.6142131979695438E-2</v>
      </c>
    </row>
    <row r="39" spans="2:3" ht="17.100000000000001" customHeight="1" thickBot="1" x14ac:dyDescent="0.25">
      <c r="B39" s="54" t="s">
        <v>46</v>
      </c>
      <c r="C39" s="36">
        <f t="shared" si="0"/>
        <v>-7.5471698113207544E-2</v>
      </c>
    </row>
    <row r="40" spans="2:3" ht="17.100000000000001" customHeight="1" thickBot="1" x14ac:dyDescent="0.25">
      <c r="B40" s="54" t="s">
        <v>21</v>
      </c>
      <c r="C40" s="36">
        <f t="shared" si="0"/>
        <v>-0.2857142857142857</v>
      </c>
    </row>
    <row r="41" spans="2:3" ht="17.100000000000001" customHeight="1" thickBot="1" x14ac:dyDescent="0.25">
      <c r="B41" s="54" t="s">
        <v>10</v>
      </c>
      <c r="C41" s="36">
        <f t="shared" si="0"/>
        <v>0.18181818181818182</v>
      </c>
    </row>
    <row r="42" spans="2:3" ht="17.100000000000001" customHeight="1" thickBot="1" x14ac:dyDescent="0.25">
      <c r="B42" s="54" t="s">
        <v>142</v>
      </c>
      <c r="C42" s="36">
        <f t="shared" si="0"/>
        <v>-0.13043478260869565</v>
      </c>
    </row>
    <row r="43" spans="2:3" ht="17.100000000000001" customHeight="1" thickBot="1" x14ac:dyDescent="0.25">
      <c r="B43" s="54" t="s">
        <v>143</v>
      </c>
      <c r="C43" s="36">
        <f t="shared" si="0"/>
        <v>-0.45161290322580644</v>
      </c>
    </row>
    <row r="44" spans="2:3" ht="17.100000000000001" customHeight="1" thickBot="1" x14ac:dyDescent="0.25">
      <c r="B44" s="54" t="s">
        <v>144</v>
      </c>
      <c r="C44" s="36">
        <f t="shared" si="0"/>
        <v>-0.66666666666666663</v>
      </c>
    </row>
    <row r="45" spans="2:3" ht="17.100000000000001" customHeight="1" thickBot="1" x14ac:dyDescent="0.25">
      <c r="B45" s="54" t="s">
        <v>49</v>
      </c>
      <c r="C45" s="36">
        <f t="shared" si="0"/>
        <v>2</v>
      </c>
    </row>
    <row r="46" spans="2:3" ht="17.100000000000001" customHeight="1" thickBot="1" x14ac:dyDescent="0.25">
      <c r="B46" s="54" t="s">
        <v>11</v>
      </c>
      <c r="C46" s="36">
        <f t="shared" si="0"/>
        <v>-0.63636363636363635</v>
      </c>
    </row>
    <row r="47" spans="2:3" ht="17.100000000000001" customHeight="1" thickBot="1" x14ac:dyDescent="0.25">
      <c r="B47" s="56" t="s">
        <v>22</v>
      </c>
      <c r="C47" s="65">
        <f t="shared" si="0"/>
        <v>-6.0037523452157598E-2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235</v>
      </c>
      <c r="D53" s="38" t="s">
        <v>239</v>
      </c>
      <c r="E53" s="38" t="s">
        <v>240</v>
      </c>
      <c r="F53" s="60" t="s">
        <v>241</v>
      </c>
      <c r="G53" s="38" t="s">
        <v>243</v>
      </c>
      <c r="H53" s="12"/>
      <c r="I53" s="12"/>
      <c r="J53" s="12"/>
      <c r="K53" s="12"/>
      <c r="L53" s="122">
        <v>45292</v>
      </c>
      <c r="M53" s="12"/>
      <c r="N53" s="119"/>
      <c r="O53" s="12"/>
      <c r="P53" s="12"/>
    </row>
    <row r="54" spans="2:28" ht="15" thickBot="1" x14ac:dyDescent="0.25">
      <c r="B54" s="54" t="s">
        <v>50</v>
      </c>
      <c r="C54" s="102">
        <f>+C6/$L54*100000</f>
        <v>1.1475934737609002</v>
      </c>
      <c r="D54" s="102">
        <f>+D6/$L54*100000</f>
        <v>0.87489799484741881</v>
      </c>
      <c r="E54" s="102">
        <f>+E6/$L54*100000</f>
        <v>0.74991256701207332</v>
      </c>
      <c r="F54" s="102">
        <f>+F6/$L54*100000</f>
        <v>0.87489799484741881</v>
      </c>
      <c r="G54" s="102">
        <f>+G6/$L54*100000</f>
        <v>0.88626030646881404</v>
      </c>
      <c r="H54" s="12"/>
      <c r="I54" s="12"/>
      <c r="J54" s="12"/>
      <c r="K54" s="12"/>
      <c r="L54" s="12">
        <v>8801026</v>
      </c>
      <c r="M54" s="12"/>
      <c r="N54" s="12"/>
      <c r="O54" s="12"/>
      <c r="P54" s="12"/>
    </row>
    <row r="55" spans="2:28" ht="15" thickBot="1" x14ac:dyDescent="0.25">
      <c r="B55" s="54" t="s">
        <v>51</v>
      </c>
      <c r="C55" s="102">
        <f t="shared" ref="C55:F71" si="1">+C7/$L55*100000</f>
        <v>0.59189503333478832</v>
      </c>
      <c r="D55" s="102">
        <f t="shared" si="1"/>
        <v>0.59189503333478832</v>
      </c>
      <c r="E55" s="102">
        <f t="shared" si="1"/>
        <v>0.22196063750054565</v>
      </c>
      <c r="F55" s="102">
        <f t="shared" si="1"/>
        <v>0.73986879166848551</v>
      </c>
      <c r="G55" s="102">
        <f t="shared" ref="G55:G71" si="2">+G7/$L55*100000</f>
        <v>0.8878425500021826</v>
      </c>
      <c r="H55" s="12"/>
      <c r="I55" s="12"/>
      <c r="J55" s="12"/>
      <c r="K55" s="12"/>
      <c r="L55" s="12">
        <v>1351591</v>
      </c>
      <c r="M55" s="12"/>
      <c r="N55" s="12"/>
      <c r="O55" s="12"/>
      <c r="P55" s="12"/>
    </row>
    <row r="56" spans="2:28" ht="15" thickBot="1" x14ac:dyDescent="0.25">
      <c r="B56" s="54" t="s">
        <v>141</v>
      </c>
      <c r="C56" s="102">
        <f t="shared" si="1"/>
        <v>1.2876399441758559</v>
      </c>
      <c r="D56" s="102">
        <f t="shared" si="1"/>
        <v>1.7828860765511851</v>
      </c>
      <c r="E56" s="102">
        <f t="shared" si="1"/>
        <v>0.7923938118005267</v>
      </c>
      <c r="F56" s="102">
        <f t="shared" si="1"/>
        <v>0.59429535885039497</v>
      </c>
      <c r="G56" s="102">
        <f t="shared" si="2"/>
        <v>1.2876399441758559</v>
      </c>
      <c r="H56" s="12"/>
      <c r="I56" s="12"/>
      <c r="J56" s="12"/>
      <c r="K56" s="12"/>
      <c r="L56" s="12">
        <v>1009599</v>
      </c>
      <c r="M56" s="12"/>
      <c r="N56" s="12"/>
      <c r="O56" s="12"/>
      <c r="P56" s="12"/>
    </row>
    <row r="57" spans="2:28" ht="15" thickBot="1" x14ac:dyDescent="0.25">
      <c r="B57" s="54" t="s">
        <v>45</v>
      </c>
      <c r="C57" s="102">
        <f t="shared" si="1"/>
        <v>0.89302530996096663</v>
      </c>
      <c r="D57" s="102">
        <f t="shared" si="1"/>
        <v>0.89302530996096663</v>
      </c>
      <c r="E57" s="102">
        <f t="shared" si="1"/>
        <v>1.055393548135688</v>
      </c>
      <c r="F57" s="102">
        <f t="shared" si="1"/>
        <v>0.32473647634944242</v>
      </c>
      <c r="G57" s="102">
        <f t="shared" si="2"/>
        <v>0.48710471452416365</v>
      </c>
      <c r="H57" s="12"/>
      <c r="I57" s="12"/>
      <c r="J57" s="12"/>
      <c r="K57" s="12"/>
      <c r="L57" s="12">
        <v>1231768</v>
      </c>
      <c r="M57" s="12"/>
      <c r="N57" s="12"/>
      <c r="O57" s="12"/>
      <c r="P57" s="12"/>
    </row>
    <row r="58" spans="2:28" ht="15" thickBot="1" x14ac:dyDescent="0.25">
      <c r="B58" s="54" t="s">
        <v>8</v>
      </c>
      <c r="C58" s="102">
        <f t="shared" si="1"/>
        <v>0.98268947816508645</v>
      </c>
      <c r="D58" s="102">
        <f t="shared" si="1"/>
        <v>1.6527050314594636</v>
      </c>
      <c r="E58" s="102">
        <f t="shared" si="1"/>
        <v>1.3400311065887542</v>
      </c>
      <c r="F58" s="102">
        <f t="shared" si="1"/>
        <v>1.5633696243535464</v>
      </c>
      <c r="G58" s="102">
        <f t="shared" si="2"/>
        <v>0.98268947816508645</v>
      </c>
      <c r="H58" s="12"/>
      <c r="I58" s="12"/>
      <c r="J58" s="12"/>
      <c r="K58" s="12"/>
      <c r="L58" s="12">
        <v>2238754</v>
      </c>
      <c r="M58" s="12"/>
      <c r="N58" s="12"/>
      <c r="O58" s="12"/>
      <c r="P58" s="12"/>
    </row>
    <row r="59" spans="2:28" ht="15" thickBot="1" x14ac:dyDescent="0.25">
      <c r="B59" s="54" t="s">
        <v>9</v>
      </c>
      <c r="C59" s="102">
        <f t="shared" si="1"/>
        <v>0.84623703776417403</v>
      </c>
      <c r="D59" s="102">
        <f t="shared" si="1"/>
        <v>0.50774222265850444</v>
      </c>
      <c r="E59" s="102">
        <f t="shared" si="1"/>
        <v>0.50774222265850444</v>
      </c>
      <c r="F59" s="102">
        <f t="shared" si="1"/>
        <v>0.84623703776417403</v>
      </c>
      <c r="G59" s="102">
        <f t="shared" si="2"/>
        <v>0.67698963021133918</v>
      </c>
      <c r="H59" s="12"/>
      <c r="I59" s="12"/>
      <c r="J59" s="12"/>
      <c r="K59" s="12"/>
      <c r="L59" s="12">
        <v>590851</v>
      </c>
      <c r="M59" s="12"/>
      <c r="N59" s="12"/>
      <c r="O59" s="12"/>
      <c r="P59" s="12"/>
    </row>
    <row r="60" spans="2:28" ht="15" thickBot="1" x14ac:dyDescent="0.25">
      <c r="B60" s="54" t="s">
        <v>53</v>
      </c>
      <c r="C60" s="102">
        <f t="shared" si="1"/>
        <v>1.0034778871104102</v>
      </c>
      <c r="D60" s="102">
        <f t="shared" si="1"/>
        <v>1.087101044369611</v>
      </c>
      <c r="E60" s="102">
        <f t="shared" si="1"/>
        <v>1.4634052520360148</v>
      </c>
      <c r="F60" s="102">
        <f t="shared" si="1"/>
        <v>0.62717367944400626</v>
      </c>
      <c r="G60" s="102">
        <f t="shared" si="2"/>
        <v>0.71079683670320715</v>
      </c>
      <c r="H60" s="12"/>
      <c r="I60" s="12"/>
      <c r="J60" s="12"/>
      <c r="K60" s="12"/>
      <c r="L60" s="12">
        <v>2391682</v>
      </c>
      <c r="M60" s="12"/>
      <c r="N60" s="12"/>
      <c r="O60" s="12"/>
      <c r="P60" s="12"/>
    </row>
    <row r="61" spans="2:28" ht="15" thickBot="1" x14ac:dyDescent="0.25">
      <c r="B61" s="54" t="s">
        <v>47</v>
      </c>
      <c r="C61" s="102">
        <f t="shared" si="1"/>
        <v>0.47518737826293356</v>
      </c>
      <c r="D61" s="102">
        <f t="shared" si="1"/>
        <v>0.47518737826293356</v>
      </c>
      <c r="E61" s="102">
        <f t="shared" si="1"/>
        <v>0.38014990261034681</v>
      </c>
      <c r="F61" s="102">
        <f t="shared" si="1"/>
        <v>0.42766864043664021</v>
      </c>
      <c r="G61" s="102">
        <f t="shared" si="2"/>
        <v>0.90285601869957377</v>
      </c>
      <c r="H61" s="12"/>
      <c r="I61" s="12"/>
      <c r="J61" s="12"/>
      <c r="K61" s="12"/>
      <c r="L61" s="12">
        <v>2104433</v>
      </c>
      <c r="M61" s="12"/>
      <c r="N61" s="12"/>
      <c r="O61" s="12"/>
      <c r="P61" s="12"/>
    </row>
    <row r="62" spans="2:28" ht="15" thickBot="1" x14ac:dyDescent="0.25">
      <c r="B62" s="54" t="s">
        <v>26</v>
      </c>
      <c r="C62" s="102">
        <f t="shared" si="1"/>
        <v>2.4587408925179517</v>
      </c>
      <c r="D62" s="102">
        <f t="shared" si="1"/>
        <v>2.3963363013372931</v>
      </c>
      <c r="E62" s="102">
        <f t="shared" si="1"/>
        <v>1.3229773330299639</v>
      </c>
      <c r="F62" s="102">
        <f t="shared" si="1"/>
        <v>2.8206875213657718</v>
      </c>
      <c r="G62" s="102">
        <f t="shared" si="2"/>
        <v>2.6459546660599278</v>
      </c>
      <c r="H62" s="12"/>
      <c r="I62" s="12"/>
      <c r="J62" s="12"/>
      <c r="K62" s="12"/>
      <c r="L62" s="12">
        <v>8012231</v>
      </c>
      <c r="M62" s="12"/>
      <c r="N62" s="12"/>
      <c r="O62" s="12"/>
      <c r="P62" s="12"/>
    </row>
    <row r="63" spans="2:28" ht="15" thickBot="1" x14ac:dyDescent="0.25">
      <c r="B63" s="54" t="s">
        <v>204</v>
      </c>
      <c r="C63" s="102">
        <f t="shared" si="1"/>
        <v>0.99637451273996414</v>
      </c>
      <c r="D63" s="102">
        <f t="shared" si="1"/>
        <v>0.90237691719845803</v>
      </c>
      <c r="E63" s="102">
        <f t="shared" si="1"/>
        <v>0.93997595541506052</v>
      </c>
      <c r="F63" s="102">
        <f t="shared" si="1"/>
        <v>0.50758701592413258</v>
      </c>
      <c r="G63" s="102">
        <f t="shared" si="2"/>
        <v>0.92117643630675938</v>
      </c>
      <c r="H63" s="12"/>
      <c r="I63" s="12"/>
      <c r="J63" s="12"/>
      <c r="K63" s="12"/>
      <c r="L63" s="12">
        <v>5319285</v>
      </c>
      <c r="M63" s="12"/>
      <c r="N63" s="12"/>
      <c r="O63" s="12"/>
      <c r="P63" s="12"/>
    </row>
    <row r="64" spans="2:28" ht="15" thickBot="1" x14ac:dyDescent="0.25">
      <c r="B64" s="54" t="s">
        <v>21</v>
      </c>
      <c r="C64" s="102">
        <f t="shared" si="1"/>
        <v>0.66370779411025704</v>
      </c>
      <c r="D64" s="102">
        <f t="shared" si="1"/>
        <v>0.75852319326886519</v>
      </c>
      <c r="E64" s="102">
        <f t="shared" si="1"/>
        <v>0.75852319326886519</v>
      </c>
      <c r="F64" s="102">
        <f t="shared" si="1"/>
        <v>0.3792615966344326</v>
      </c>
      <c r="G64" s="102">
        <f t="shared" si="2"/>
        <v>0.47407699579304069</v>
      </c>
      <c r="H64" s="12"/>
      <c r="I64" s="12"/>
      <c r="J64" s="12"/>
      <c r="K64" s="12"/>
      <c r="L64" s="12">
        <v>1054681</v>
      </c>
      <c r="M64" s="12"/>
      <c r="N64" s="12"/>
      <c r="O64" s="12"/>
      <c r="P64" s="12"/>
    </row>
    <row r="65" spans="2:28" ht="15" thickBot="1" x14ac:dyDescent="0.25">
      <c r="B65" s="54" t="s">
        <v>10</v>
      </c>
      <c r="C65" s="102">
        <f t="shared" si="1"/>
        <v>0.4065291538686977</v>
      </c>
      <c r="D65" s="102">
        <f t="shared" si="1"/>
        <v>0.59131513289992399</v>
      </c>
      <c r="E65" s="102">
        <f t="shared" si="1"/>
        <v>0.48044354548118823</v>
      </c>
      <c r="F65" s="102">
        <f t="shared" si="1"/>
        <v>0.4065291538686977</v>
      </c>
      <c r="G65" s="102">
        <f t="shared" si="2"/>
        <v>0.48044354548118823</v>
      </c>
      <c r="H65" s="12"/>
      <c r="I65" s="12"/>
      <c r="J65" s="12"/>
      <c r="K65" s="12"/>
      <c r="L65" s="12">
        <v>2705833</v>
      </c>
      <c r="M65" s="12"/>
      <c r="N65" s="12"/>
      <c r="O65" s="12"/>
      <c r="P65" s="12"/>
    </row>
    <row r="66" spans="2:28" ht="15" thickBot="1" x14ac:dyDescent="0.25">
      <c r="B66" s="54" t="s">
        <v>142</v>
      </c>
      <c r="C66" s="102">
        <f t="shared" si="1"/>
        <v>0.3281369752162423</v>
      </c>
      <c r="D66" s="102">
        <f t="shared" si="1"/>
        <v>0.2996033251974386</v>
      </c>
      <c r="E66" s="102">
        <f t="shared" si="1"/>
        <v>0.2996033251974386</v>
      </c>
      <c r="F66" s="102">
        <f t="shared" si="1"/>
        <v>0.3281369752162423</v>
      </c>
      <c r="G66" s="102">
        <f t="shared" si="2"/>
        <v>0.28533650018803675</v>
      </c>
      <c r="H66" s="12"/>
      <c r="I66" s="12"/>
      <c r="J66" s="12"/>
      <c r="K66" s="12"/>
      <c r="L66" s="12">
        <v>7009268</v>
      </c>
      <c r="M66" s="12"/>
      <c r="N66" s="12"/>
      <c r="O66" s="12"/>
      <c r="P66" s="12"/>
    </row>
    <row r="67" spans="2:28" ht="15" thickBot="1" x14ac:dyDescent="0.25">
      <c r="B67" s="54" t="s">
        <v>143</v>
      </c>
      <c r="C67" s="102">
        <f t="shared" si="1"/>
        <v>1.97642066392433</v>
      </c>
      <c r="D67" s="102">
        <f t="shared" si="1"/>
        <v>1.3388656110455139</v>
      </c>
      <c r="E67" s="102">
        <f t="shared" si="1"/>
        <v>1.3388656110455139</v>
      </c>
      <c r="F67" s="102">
        <f t="shared" si="1"/>
        <v>1.8489096533485667</v>
      </c>
      <c r="G67" s="102">
        <f t="shared" si="2"/>
        <v>1.0838435898939873</v>
      </c>
      <c r="H67" s="12"/>
      <c r="I67" s="12"/>
      <c r="J67" s="12"/>
      <c r="K67" s="12"/>
      <c r="L67" s="12">
        <v>1568492</v>
      </c>
      <c r="M67" s="12"/>
      <c r="N67" s="12"/>
      <c r="O67" s="12"/>
      <c r="P67" s="12"/>
    </row>
    <row r="68" spans="2:28" ht="15" thickBot="1" x14ac:dyDescent="0.25">
      <c r="B68" s="54" t="s">
        <v>144</v>
      </c>
      <c r="C68" s="102">
        <f t="shared" si="1"/>
        <v>0.44226065958754773</v>
      </c>
      <c r="D68" s="102">
        <f t="shared" si="1"/>
        <v>0</v>
      </c>
      <c r="E68" s="102">
        <f t="shared" si="1"/>
        <v>0.14742021986251588</v>
      </c>
      <c r="F68" s="102">
        <f t="shared" si="1"/>
        <v>0.29484043972503177</v>
      </c>
      <c r="G68" s="102">
        <f t="shared" si="2"/>
        <v>0.14742021986251588</v>
      </c>
      <c r="H68" s="12"/>
      <c r="I68" s="12"/>
      <c r="J68" s="12"/>
      <c r="K68" s="12"/>
      <c r="L68" s="12">
        <v>678333</v>
      </c>
      <c r="M68" s="12"/>
      <c r="N68" s="12"/>
      <c r="O68" s="12"/>
      <c r="P68" s="12"/>
    </row>
    <row r="69" spans="2:28" ht="15" thickBot="1" x14ac:dyDescent="0.25">
      <c r="B69" s="54" t="s">
        <v>49</v>
      </c>
      <c r="C69" s="102">
        <f t="shared" si="1"/>
        <v>0.1346690105059784</v>
      </c>
      <c r="D69" s="102">
        <f t="shared" si="1"/>
        <v>0.40400703151793521</v>
      </c>
      <c r="E69" s="102">
        <f t="shared" si="1"/>
        <v>0.35911736134927574</v>
      </c>
      <c r="F69" s="102">
        <f t="shared" si="1"/>
        <v>0.53867604202391361</v>
      </c>
      <c r="G69" s="102">
        <f t="shared" si="2"/>
        <v>0.40400703151793521</v>
      </c>
      <c r="H69" s="12"/>
      <c r="I69" s="12"/>
      <c r="J69" s="12"/>
      <c r="K69" s="12"/>
      <c r="L69" s="12">
        <v>2227684</v>
      </c>
      <c r="M69" s="12"/>
      <c r="N69" s="12"/>
      <c r="O69" s="12"/>
      <c r="P69" s="12"/>
    </row>
    <row r="70" spans="2:28" ht="15" thickBot="1" x14ac:dyDescent="0.25">
      <c r="B70" s="54" t="s">
        <v>11</v>
      </c>
      <c r="C70" s="102">
        <f t="shared" si="1"/>
        <v>3.3931347629741131</v>
      </c>
      <c r="D70" s="102">
        <f t="shared" si="1"/>
        <v>0.61693359326802066</v>
      </c>
      <c r="E70" s="102">
        <f t="shared" si="1"/>
        <v>0.61693359326802066</v>
      </c>
      <c r="F70" s="102">
        <f t="shared" si="1"/>
        <v>0.61693359326802066</v>
      </c>
      <c r="G70" s="102">
        <f t="shared" si="2"/>
        <v>1.2338671865360413</v>
      </c>
      <c r="H70" s="12"/>
      <c r="I70" s="12"/>
      <c r="J70" s="12"/>
      <c r="K70" s="12"/>
      <c r="L70" s="12">
        <v>324184</v>
      </c>
      <c r="M70" s="12"/>
      <c r="N70" s="12"/>
      <c r="O70" s="12"/>
      <c r="P70" s="12"/>
    </row>
    <row r="71" spans="2:28" ht="15" thickBot="1" x14ac:dyDescent="0.25">
      <c r="B71" s="56" t="s">
        <v>22</v>
      </c>
      <c r="C71" s="103">
        <f t="shared" si="1"/>
        <v>1.0962635615052707</v>
      </c>
      <c r="D71" s="103">
        <f t="shared" si="1"/>
        <v>1.0427872902123307</v>
      </c>
      <c r="E71" s="103">
        <f t="shared" si="1"/>
        <v>0.81448474738477905</v>
      </c>
      <c r="F71" s="103">
        <f t="shared" si="1"/>
        <v>1.0222194935611999</v>
      </c>
      <c r="G71" s="103">
        <f t="shared" si="2"/>
        <v>1.0304466122216522</v>
      </c>
      <c r="H71" s="12"/>
      <c r="I71" s="12"/>
      <c r="J71" s="12"/>
      <c r="K71" s="12"/>
      <c r="L71" s="12">
        <v>48619695</v>
      </c>
      <c r="M71" s="12"/>
      <c r="N71" s="12"/>
      <c r="O71" s="12"/>
      <c r="P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A2:AA73"/>
  <sheetViews>
    <sheetView workbookViewId="0"/>
  </sheetViews>
  <sheetFormatPr baseColWidth="10" defaultRowHeight="12.75" x14ac:dyDescent="0.2"/>
  <cols>
    <col min="1" max="1" width="10.42578125" style="12" customWidth="1"/>
    <col min="2" max="2" width="32.85546875" bestFit="1" customWidth="1"/>
    <col min="3" max="10" width="12.42578125" customWidth="1"/>
    <col min="11" max="11" width="12" customWidth="1"/>
    <col min="12" max="13" width="0.42578125" hidden="1" customWidth="1"/>
    <col min="14" max="14" width="1.140625" hidden="1" customWidth="1"/>
    <col min="15" max="15" width="15.140625" customWidth="1"/>
    <col min="16" max="16" width="15.85546875" customWidth="1"/>
    <col min="17" max="17" width="15.5703125" customWidth="1"/>
    <col min="18" max="18" width="15.85546875" customWidth="1"/>
    <col min="19" max="19" width="17.140625" customWidth="1"/>
    <col min="20" max="20" width="13.5703125" customWidth="1"/>
    <col min="21" max="21" width="12.140625" customWidth="1"/>
    <col min="22" max="22" width="12.42578125" customWidth="1"/>
    <col min="23" max="27" width="12.5703125" customWidth="1"/>
    <col min="28" max="32" width="12.42578125" customWidth="1"/>
    <col min="33" max="41" width="12.5703125" customWidth="1"/>
    <col min="42" max="42" width="12.42578125" customWidth="1"/>
  </cols>
  <sheetData>
    <row r="2" spans="1:20" ht="40.5" customHeight="1" x14ac:dyDescent="0.35">
      <c r="B2" s="10"/>
      <c r="T2" s="104" t="s">
        <v>206</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236</v>
      </c>
      <c r="D6" s="39" t="s">
        <v>239</v>
      </c>
      <c r="E6" s="39" t="s">
        <v>240</v>
      </c>
      <c r="F6" s="61" t="s">
        <v>241</v>
      </c>
      <c r="G6" s="39" t="s">
        <v>246</v>
      </c>
    </row>
    <row r="7" spans="1:20" ht="17.100000000000001" customHeight="1" thickBot="1" x14ac:dyDescent="0.25">
      <c r="B7" s="54" t="s">
        <v>50</v>
      </c>
      <c r="C7" s="93">
        <v>90</v>
      </c>
      <c r="D7" s="93">
        <v>120</v>
      </c>
      <c r="E7" s="93">
        <v>116</v>
      </c>
      <c r="F7" s="93">
        <v>123</v>
      </c>
      <c r="G7" s="93">
        <v>111</v>
      </c>
    </row>
    <row r="8" spans="1:20" ht="17.100000000000001" customHeight="1" thickBot="1" x14ac:dyDescent="0.25">
      <c r="B8" s="54" t="s">
        <v>51</v>
      </c>
      <c r="C8" s="93">
        <v>5</v>
      </c>
      <c r="D8" s="93">
        <v>6</v>
      </c>
      <c r="E8" s="93">
        <v>5</v>
      </c>
      <c r="F8" s="93">
        <v>3</v>
      </c>
      <c r="G8" s="93">
        <v>4</v>
      </c>
    </row>
    <row r="9" spans="1:20" ht="17.100000000000001" customHeight="1" thickBot="1" x14ac:dyDescent="0.25">
      <c r="B9" s="54" t="s">
        <v>141</v>
      </c>
      <c r="C9" s="93">
        <v>9</v>
      </c>
      <c r="D9" s="93">
        <v>7</v>
      </c>
      <c r="E9" s="93">
        <v>5</v>
      </c>
      <c r="F9" s="93">
        <v>10</v>
      </c>
      <c r="G9" s="93">
        <v>8</v>
      </c>
    </row>
    <row r="10" spans="1:20" ht="17.100000000000001" customHeight="1" thickBot="1" x14ac:dyDescent="0.25">
      <c r="B10" s="54" t="s">
        <v>45</v>
      </c>
      <c r="C10" s="93">
        <v>24</v>
      </c>
      <c r="D10" s="93">
        <v>24</v>
      </c>
      <c r="E10" s="93">
        <v>31</v>
      </c>
      <c r="F10" s="93">
        <v>28</v>
      </c>
      <c r="G10" s="93">
        <v>37</v>
      </c>
    </row>
    <row r="11" spans="1:20" ht="17.100000000000001" customHeight="1" thickBot="1" x14ac:dyDescent="0.25">
      <c r="A11" s="67"/>
      <c r="B11" s="54" t="s">
        <v>8</v>
      </c>
      <c r="C11" s="93">
        <v>27</v>
      </c>
      <c r="D11" s="93">
        <v>41</v>
      </c>
      <c r="E11" s="93">
        <v>25</v>
      </c>
      <c r="F11" s="93">
        <v>37</v>
      </c>
      <c r="G11" s="93">
        <v>39</v>
      </c>
    </row>
    <row r="12" spans="1:20" ht="17.100000000000001" customHeight="1" thickBot="1" x14ac:dyDescent="0.25">
      <c r="A12" s="67"/>
      <c r="B12" s="54" t="s">
        <v>9</v>
      </c>
      <c r="C12" s="93">
        <v>7</v>
      </c>
      <c r="D12" s="93">
        <v>2</v>
      </c>
      <c r="E12" s="93">
        <v>6</v>
      </c>
      <c r="F12" s="93">
        <v>4</v>
      </c>
      <c r="G12" s="93">
        <v>2</v>
      </c>
    </row>
    <row r="13" spans="1:20" ht="17.100000000000001" customHeight="1" thickBot="1" x14ac:dyDescent="0.25">
      <c r="A13" s="67"/>
      <c r="B13" s="54" t="s">
        <v>52</v>
      </c>
      <c r="C13" s="93">
        <v>14</v>
      </c>
      <c r="D13" s="93">
        <v>28</v>
      </c>
      <c r="E13" s="93">
        <v>23</v>
      </c>
      <c r="F13" s="93">
        <v>17</v>
      </c>
      <c r="G13" s="93">
        <v>20</v>
      </c>
    </row>
    <row r="14" spans="1:20" ht="17.100000000000001" customHeight="1" thickBot="1" x14ac:dyDescent="0.25">
      <c r="A14" s="67"/>
      <c r="B14" s="54" t="s">
        <v>47</v>
      </c>
      <c r="C14" s="93">
        <v>35</v>
      </c>
      <c r="D14" s="93">
        <v>42</v>
      </c>
      <c r="E14" s="93">
        <v>34</v>
      </c>
      <c r="F14" s="93">
        <v>49</v>
      </c>
      <c r="G14" s="93">
        <v>43</v>
      </c>
    </row>
    <row r="15" spans="1:20" ht="17.100000000000001" customHeight="1" thickBot="1" x14ac:dyDescent="0.25">
      <c r="A15" s="67"/>
      <c r="B15" s="54" t="s">
        <v>26</v>
      </c>
      <c r="C15" s="93">
        <v>115</v>
      </c>
      <c r="D15" s="93">
        <v>128</v>
      </c>
      <c r="E15" s="93">
        <v>123</v>
      </c>
      <c r="F15" s="93">
        <v>97</v>
      </c>
      <c r="G15" s="93">
        <v>122</v>
      </c>
    </row>
    <row r="16" spans="1:20" ht="17.100000000000001" customHeight="1" thickBot="1" x14ac:dyDescent="0.25">
      <c r="B16" s="54" t="s">
        <v>46</v>
      </c>
      <c r="C16" s="93">
        <v>127</v>
      </c>
      <c r="D16" s="93">
        <v>102</v>
      </c>
      <c r="E16" s="93">
        <v>105</v>
      </c>
      <c r="F16" s="93">
        <v>57</v>
      </c>
      <c r="G16" s="93">
        <v>72</v>
      </c>
    </row>
    <row r="17" spans="2:24" ht="17.100000000000001" customHeight="1" thickBot="1" x14ac:dyDescent="0.25">
      <c r="B17" s="54" t="s">
        <v>21</v>
      </c>
      <c r="C17" s="93">
        <v>13</v>
      </c>
      <c r="D17" s="93">
        <v>14</v>
      </c>
      <c r="E17" s="93">
        <v>2</v>
      </c>
      <c r="F17" s="93">
        <v>10</v>
      </c>
      <c r="G17" s="93">
        <v>12</v>
      </c>
    </row>
    <row r="18" spans="2:24" ht="17.100000000000001" customHeight="1" thickBot="1" x14ac:dyDescent="0.25">
      <c r="B18" s="54" t="s">
        <v>10</v>
      </c>
      <c r="C18" s="93">
        <v>17</v>
      </c>
      <c r="D18" s="93">
        <v>24</v>
      </c>
      <c r="E18" s="93">
        <v>25</v>
      </c>
      <c r="F18" s="93">
        <v>15</v>
      </c>
      <c r="G18" s="93">
        <v>22</v>
      </c>
    </row>
    <row r="19" spans="2:24" ht="17.100000000000001" customHeight="1" thickBot="1" x14ac:dyDescent="0.25">
      <c r="B19" s="54" t="s">
        <v>142</v>
      </c>
      <c r="C19" s="93">
        <v>39</v>
      </c>
      <c r="D19" s="93">
        <v>49</v>
      </c>
      <c r="E19" s="93">
        <v>50</v>
      </c>
      <c r="F19" s="93">
        <v>48</v>
      </c>
      <c r="G19" s="93">
        <v>66</v>
      </c>
    </row>
    <row r="20" spans="2:24" ht="17.100000000000001" customHeight="1" thickBot="1" x14ac:dyDescent="0.25">
      <c r="B20" s="54" t="s">
        <v>143</v>
      </c>
      <c r="C20" s="93">
        <v>17</v>
      </c>
      <c r="D20" s="93">
        <v>22</v>
      </c>
      <c r="E20" s="93">
        <v>10</v>
      </c>
      <c r="F20" s="93">
        <v>10</v>
      </c>
      <c r="G20" s="93">
        <v>16</v>
      </c>
    </row>
    <row r="21" spans="2:24" ht="17.100000000000001" customHeight="1" thickBot="1" x14ac:dyDescent="0.25">
      <c r="B21" s="54" t="s">
        <v>144</v>
      </c>
      <c r="C21" s="93">
        <v>4</v>
      </c>
      <c r="D21" s="93">
        <v>1</v>
      </c>
      <c r="E21" s="93">
        <v>2</v>
      </c>
      <c r="F21" s="93">
        <v>0</v>
      </c>
      <c r="G21" s="93">
        <v>1</v>
      </c>
    </row>
    <row r="22" spans="2:24" ht="17.100000000000001" customHeight="1" thickBot="1" x14ac:dyDescent="0.25">
      <c r="B22" s="54" t="s">
        <v>49</v>
      </c>
      <c r="C22" s="93">
        <v>18</v>
      </c>
      <c r="D22" s="93">
        <v>27</v>
      </c>
      <c r="E22" s="93">
        <v>17</v>
      </c>
      <c r="F22" s="93">
        <v>18</v>
      </c>
      <c r="G22" s="93">
        <v>17</v>
      </c>
    </row>
    <row r="23" spans="2:24" ht="17.100000000000001" customHeight="1" thickBot="1" x14ac:dyDescent="0.25">
      <c r="B23" s="54" t="s">
        <v>11</v>
      </c>
      <c r="C23" s="93">
        <v>2</v>
      </c>
      <c r="D23" s="93">
        <v>2</v>
      </c>
      <c r="E23" s="93">
        <v>1</v>
      </c>
      <c r="F23" s="93">
        <v>1</v>
      </c>
      <c r="G23" s="93">
        <v>0</v>
      </c>
    </row>
    <row r="24" spans="2:24" ht="17.100000000000001" customHeight="1" thickBot="1" x14ac:dyDescent="0.25">
      <c r="B24" s="56" t="s">
        <v>22</v>
      </c>
      <c r="C24" s="96">
        <v>563</v>
      </c>
      <c r="D24" s="96">
        <v>639</v>
      </c>
      <c r="E24" s="96">
        <v>580</v>
      </c>
      <c r="F24" s="96">
        <v>527</v>
      </c>
      <c r="G24" s="96">
        <v>592</v>
      </c>
    </row>
    <row r="25" spans="2:24" x14ac:dyDescent="0.2">
      <c r="C25" s="97"/>
      <c r="D25" s="97"/>
      <c r="E25" s="97"/>
      <c r="F25" s="97"/>
      <c r="G25" s="97"/>
      <c r="H25" s="97"/>
      <c r="I25" s="97"/>
      <c r="J25" s="97"/>
      <c r="K25" s="97"/>
      <c r="L25" s="97"/>
      <c r="M25" s="97"/>
      <c r="N25" s="97"/>
      <c r="O25" s="97"/>
      <c r="P25" s="97"/>
      <c r="Q25" s="97"/>
      <c r="X25" s="92"/>
    </row>
    <row r="27" spans="2:24" ht="39" customHeight="1" x14ac:dyDescent="0.2">
      <c r="B27" s="94"/>
      <c r="C27" s="39" t="s">
        <v>245</v>
      </c>
      <c r="V27" t="s">
        <v>149</v>
      </c>
    </row>
    <row r="28" spans="2:24" ht="15" thickBot="1" x14ac:dyDescent="0.25">
      <c r="B28" s="54" t="s">
        <v>50</v>
      </c>
      <c r="C28" s="36">
        <f t="shared" ref="C28:C45" si="0">+(G7-C7)/C7</f>
        <v>0.23333333333333334</v>
      </c>
    </row>
    <row r="29" spans="2:24" ht="15" thickBot="1" x14ac:dyDescent="0.25">
      <c r="B29" s="54" t="s">
        <v>51</v>
      </c>
      <c r="C29" s="36">
        <f t="shared" si="0"/>
        <v>-0.2</v>
      </c>
    </row>
    <row r="30" spans="2:24" ht="15" thickBot="1" x14ac:dyDescent="0.25">
      <c r="B30" s="54" t="s">
        <v>141</v>
      </c>
      <c r="C30" s="36">
        <f t="shared" si="0"/>
        <v>-0.1111111111111111</v>
      </c>
    </row>
    <row r="31" spans="2:24" ht="15" thickBot="1" x14ac:dyDescent="0.25">
      <c r="B31" s="54" t="s">
        <v>45</v>
      </c>
      <c r="C31" s="36">
        <f t="shared" si="0"/>
        <v>0.54166666666666663</v>
      </c>
    </row>
    <row r="32" spans="2:24" ht="15" thickBot="1" x14ac:dyDescent="0.25">
      <c r="B32" s="54" t="s">
        <v>8</v>
      </c>
      <c r="C32" s="36">
        <f t="shared" si="0"/>
        <v>0.44444444444444442</v>
      </c>
    </row>
    <row r="33" spans="2:27" ht="15" thickBot="1" x14ac:dyDescent="0.25">
      <c r="B33" s="54" t="s">
        <v>9</v>
      </c>
      <c r="C33" s="36">
        <f t="shared" si="0"/>
        <v>-0.7142857142857143</v>
      </c>
    </row>
    <row r="34" spans="2:27" ht="15" thickBot="1" x14ac:dyDescent="0.25">
      <c r="B34" s="54" t="s">
        <v>52</v>
      </c>
      <c r="C34" s="36">
        <f t="shared" si="0"/>
        <v>0.42857142857142855</v>
      </c>
    </row>
    <row r="35" spans="2:27" ht="15" thickBot="1" x14ac:dyDescent="0.25">
      <c r="B35" s="54" t="s">
        <v>47</v>
      </c>
      <c r="C35" s="36">
        <f t="shared" si="0"/>
        <v>0.22857142857142856</v>
      </c>
    </row>
    <row r="36" spans="2:27" ht="15" thickBot="1" x14ac:dyDescent="0.25">
      <c r="B36" s="54" t="s">
        <v>26</v>
      </c>
      <c r="C36" s="36">
        <f t="shared" si="0"/>
        <v>6.0869565217391307E-2</v>
      </c>
    </row>
    <row r="37" spans="2:27" ht="15" thickBot="1" x14ac:dyDescent="0.25">
      <c r="B37" s="54" t="s">
        <v>46</v>
      </c>
      <c r="C37" s="36">
        <f t="shared" si="0"/>
        <v>-0.43307086614173229</v>
      </c>
    </row>
    <row r="38" spans="2:27" ht="15" thickBot="1" x14ac:dyDescent="0.25">
      <c r="B38" s="54" t="s">
        <v>21</v>
      </c>
      <c r="C38" s="36">
        <f t="shared" si="0"/>
        <v>-7.6923076923076927E-2</v>
      </c>
    </row>
    <row r="39" spans="2:27" ht="15" thickBot="1" x14ac:dyDescent="0.25">
      <c r="B39" s="54" t="s">
        <v>10</v>
      </c>
      <c r="C39" s="36">
        <f t="shared" si="0"/>
        <v>0.29411764705882354</v>
      </c>
    </row>
    <row r="40" spans="2:27" ht="15" thickBot="1" x14ac:dyDescent="0.25">
      <c r="B40" s="54" t="s">
        <v>142</v>
      </c>
      <c r="C40" s="36">
        <f t="shared" si="0"/>
        <v>0.69230769230769229</v>
      </c>
    </row>
    <row r="41" spans="2:27" ht="15" thickBot="1" x14ac:dyDescent="0.25">
      <c r="B41" s="54" t="s">
        <v>143</v>
      </c>
      <c r="C41" s="36">
        <f t="shared" si="0"/>
        <v>-5.8823529411764705E-2</v>
      </c>
    </row>
    <row r="42" spans="2:27" ht="15" thickBot="1" x14ac:dyDescent="0.25">
      <c r="B42" s="54" t="s">
        <v>144</v>
      </c>
      <c r="C42" s="36">
        <f t="shared" si="0"/>
        <v>-0.75</v>
      </c>
    </row>
    <row r="43" spans="2:27" ht="15" thickBot="1" x14ac:dyDescent="0.25">
      <c r="B43" s="54" t="s">
        <v>49</v>
      </c>
      <c r="C43" s="36">
        <f t="shared" si="0"/>
        <v>-5.5555555555555552E-2</v>
      </c>
    </row>
    <row r="44" spans="2:27" ht="15" thickBot="1" x14ac:dyDescent="0.25">
      <c r="B44" s="54" t="s">
        <v>11</v>
      </c>
      <c r="C44" s="36">
        <f t="shared" si="0"/>
        <v>-1</v>
      </c>
    </row>
    <row r="45" spans="2:27" ht="15" thickBot="1" x14ac:dyDescent="0.25">
      <c r="B45" s="56" t="s">
        <v>22</v>
      </c>
      <c r="C45" s="65">
        <f t="shared" si="0"/>
        <v>5.1509769094138541E-2</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235</v>
      </c>
      <c r="D51" s="38" t="s">
        <v>239</v>
      </c>
      <c r="E51" s="38" t="s">
        <v>240</v>
      </c>
      <c r="F51" s="60" t="s">
        <v>241</v>
      </c>
      <c r="G51" s="38" t="s">
        <v>243</v>
      </c>
      <c r="H51" s="12"/>
      <c r="I51" s="12"/>
      <c r="J51" s="12"/>
      <c r="K51" s="12"/>
      <c r="L51" s="122">
        <v>45292</v>
      </c>
      <c r="M51" s="12"/>
      <c r="N51" s="12"/>
      <c r="O51" s="12"/>
    </row>
    <row r="52" spans="2:27" ht="15" thickBot="1" x14ac:dyDescent="0.25">
      <c r="B52" s="54" t="s">
        <v>50</v>
      </c>
      <c r="C52" s="102">
        <f>+C7/$L52*100000</f>
        <v>1.0226080459255544</v>
      </c>
      <c r="D52" s="102">
        <f>+D7/$L52*100000</f>
        <v>1.3634773945674061</v>
      </c>
      <c r="E52" s="102">
        <f>+E7/$L52*100000</f>
        <v>1.3180281480818259</v>
      </c>
      <c r="F52" s="102">
        <f>+F7/$L52*100000</f>
        <v>1.3975643294315911</v>
      </c>
      <c r="G52" s="102">
        <f>+G7/$L52*100000</f>
        <v>1.2612165899748506</v>
      </c>
      <c r="H52" s="12"/>
      <c r="I52" s="12"/>
      <c r="J52" s="12"/>
      <c r="K52" s="12"/>
      <c r="L52" s="12">
        <v>8801026</v>
      </c>
      <c r="M52" s="12"/>
      <c r="N52" s="12"/>
      <c r="O52" s="12"/>
    </row>
    <row r="53" spans="2:27" ht="15" thickBot="1" x14ac:dyDescent="0.25">
      <c r="B53" s="54" t="s">
        <v>51</v>
      </c>
      <c r="C53" s="102">
        <f t="shared" ref="C53:F69" si="1">+C8/$L53*100000</f>
        <v>0.36993439583424276</v>
      </c>
      <c r="D53" s="102">
        <f t="shared" si="1"/>
        <v>0.4439212750010913</v>
      </c>
      <c r="E53" s="102">
        <f t="shared" si="1"/>
        <v>0.36993439583424276</v>
      </c>
      <c r="F53" s="102">
        <f t="shared" si="1"/>
        <v>0.22196063750054565</v>
      </c>
      <c r="G53" s="102">
        <f t="shared" ref="G53:G69" si="2">+G8/$L53*100000</f>
        <v>0.29594751666739416</v>
      </c>
      <c r="H53" s="12"/>
      <c r="I53" s="12"/>
      <c r="J53" s="12"/>
      <c r="K53" s="12"/>
      <c r="L53" s="12">
        <v>1351591</v>
      </c>
      <c r="M53" s="12"/>
      <c r="N53" s="12"/>
      <c r="O53" s="12"/>
    </row>
    <row r="54" spans="2:27" ht="15" thickBot="1" x14ac:dyDescent="0.25">
      <c r="B54" s="54" t="s">
        <v>141</v>
      </c>
      <c r="C54" s="102">
        <f t="shared" si="1"/>
        <v>0.89144303827559257</v>
      </c>
      <c r="D54" s="102">
        <f t="shared" si="1"/>
        <v>0.69334458532546095</v>
      </c>
      <c r="E54" s="102">
        <f t="shared" si="1"/>
        <v>0.49524613237532916</v>
      </c>
      <c r="F54" s="102">
        <f t="shared" si="1"/>
        <v>0.99049226475065832</v>
      </c>
      <c r="G54" s="102">
        <f t="shared" si="2"/>
        <v>0.7923938118005267</v>
      </c>
      <c r="H54" s="12"/>
      <c r="I54" s="12"/>
      <c r="J54" s="12"/>
      <c r="K54" s="12"/>
      <c r="L54" s="12">
        <v>1009599</v>
      </c>
      <c r="M54" s="12"/>
      <c r="N54" s="12"/>
      <c r="O54" s="12"/>
    </row>
    <row r="55" spans="2:27" ht="15" thickBot="1" x14ac:dyDescent="0.25">
      <c r="B55" s="54" t="s">
        <v>45</v>
      </c>
      <c r="C55" s="102">
        <f t="shared" si="1"/>
        <v>1.9484188580966546</v>
      </c>
      <c r="D55" s="102">
        <f t="shared" si="1"/>
        <v>1.9484188580966546</v>
      </c>
      <c r="E55" s="102">
        <f t="shared" si="1"/>
        <v>2.516707691708179</v>
      </c>
      <c r="F55" s="102">
        <f t="shared" si="1"/>
        <v>2.2731553344460971</v>
      </c>
      <c r="G55" s="102">
        <f t="shared" si="2"/>
        <v>3.0038124062323428</v>
      </c>
      <c r="H55" s="12"/>
      <c r="I55" s="12"/>
      <c r="J55" s="12"/>
      <c r="K55" s="12"/>
      <c r="L55" s="12">
        <v>1231768</v>
      </c>
      <c r="M55" s="12"/>
      <c r="N55" s="12"/>
      <c r="O55" s="12"/>
    </row>
    <row r="56" spans="2:27" ht="15" thickBot="1" x14ac:dyDescent="0.25">
      <c r="B56" s="54" t="s">
        <v>8</v>
      </c>
      <c r="C56" s="102">
        <f t="shared" si="1"/>
        <v>1.2060279959298787</v>
      </c>
      <c r="D56" s="102">
        <f t="shared" si="1"/>
        <v>1.8313758456712974</v>
      </c>
      <c r="E56" s="102">
        <f t="shared" si="1"/>
        <v>1.1166925888239618</v>
      </c>
      <c r="F56" s="102">
        <f t="shared" si="1"/>
        <v>1.6527050314594636</v>
      </c>
      <c r="G56" s="102">
        <f t="shared" si="2"/>
        <v>1.7420404385653807</v>
      </c>
      <c r="H56" s="12"/>
      <c r="I56" s="12"/>
      <c r="J56" s="12"/>
      <c r="K56" s="12"/>
      <c r="L56" s="12">
        <v>2238754</v>
      </c>
      <c r="M56" s="12"/>
      <c r="N56" s="12"/>
      <c r="O56" s="12"/>
    </row>
    <row r="57" spans="2:27" ht="15" thickBot="1" x14ac:dyDescent="0.25">
      <c r="B57" s="54" t="s">
        <v>9</v>
      </c>
      <c r="C57" s="102">
        <f t="shared" si="1"/>
        <v>1.1847318528698436</v>
      </c>
      <c r="D57" s="102">
        <f t="shared" si="1"/>
        <v>0.33849481510566959</v>
      </c>
      <c r="E57" s="102">
        <f t="shared" si="1"/>
        <v>1.0154844453170089</v>
      </c>
      <c r="F57" s="102">
        <f t="shared" si="1"/>
        <v>0.67698963021133918</v>
      </c>
      <c r="G57" s="102">
        <f t="shared" si="2"/>
        <v>0.33849481510566959</v>
      </c>
      <c r="H57" s="12"/>
      <c r="I57" s="12"/>
      <c r="J57" s="12"/>
      <c r="K57" s="12"/>
      <c r="L57" s="12">
        <v>590851</v>
      </c>
      <c r="M57" s="12"/>
      <c r="N57" s="12"/>
      <c r="O57" s="12"/>
    </row>
    <row r="58" spans="2:27" ht="15" thickBot="1" x14ac:dyDescent="0.25">
      <c r="B58" s="54" t="s">
        <v>53</v>
      </c>
      <c r="C58" s="102">
        <f t="shared" si="1"/>
        <v>0.58536210081440587</v>
      </c>
      <c r="D58" s="102">
        <f t="shared" si="1"/>
        <v>1.1707242016288117</v>
      </c>
      <c r="E58" s="102">
        <f t="shared" si="1"/>
        <v>0.9616663084808097</v>
      </c>
      <c r="F58" s="102">
        <f t="shared" si="1"/>
        <v>0.71079683670320715</v>
      </c>
      <c r="G58" s="102">
        <f t="shared" si="2"/>
        <v>0.83623157259200842</v>
      </c>
      <c r="H58" s="12"/>
      <c r="I58" s="12"/>
      <c r="J58" s="12"/>
      <c r="K58" s="12"/>
      <c r="L58" s="12">
        <v>2391682</v>
      </c>
      <c r="M58" s="12"/>
      <c r="N58" s="12"/>
      <c r="O58" s="12"/>
    </row>
    <row r="59" spans="2:27" ht="15" thickBot="1" x14ac:dyDescent="0.25">
      <c r="B59" s="54" t="s">
        <v>47</v>
      </c>
      <c r="C59" s="102">
        <f t="shared" si="1"/>
        <v>1.6631558239202673</v>
      </c>
      <c r="D59" s="102">
        <f t="shared" si="1"/>
        <v>1.9957869887043209</v>
      </c>
      <c r="E59" s="102">
        <f t="shared" si="1"/>
        <v>1.6156370860939739</v>
      </c>
      <c r="F59" s="102">
        <f t="shared" si="1"/>
        <v>2.3284181534883741</v>
      </c>
      <c r="G59" s="102">
        <f t="shared" si="2"/>
        <v>2.0433057265306145</v>
      </c>
      <c r="H59" s="12"/>
      <c r="I59" s="12"/>
      <c r="J59" s="12"/>
      <c r="K59" s="12"/>
      <c r="L59" s="12">
        <v>2104433</v>
      </c>
      <c r="M59" s="12"/>
      <c r="N59" s="12"/>
      <c r="O59" s="12"/>
    </row>
    <row r="60" spans="2:27" ht="15" thickBot="1" x14ac:dyDescent="0.25">
      <c r="B60" s="54" t="s">
        <v>26</v>
      </c>
      <c r="C60" s="102">
        <f t="shared" si="1"/>
        <v>1.4353055971551496</v>
      </c>
      <c r="D60" s="102">
        <f t="shared" si="1"/>
        <v>1.597557534224862</v>
      </c>
      <c r="E60" s="102">
        <f t="shared" si="1"/>
        <v>1.5351529430442032</v>
      </c>
      <c r="F60" s="102">
        <f t="shared" si="1"/>
        <v>1.2106490689047782</v>
      </c>
      <c r="G60" s="102">
        <f t="shared" si="2"/>
        <v>1.5226720248080716</v>
      </c>
      <c r="H60" s="12"/>
      <c r="I60" s="12"/>
      <c r="J60" s="12"/>
      <c r="K60" s="12"/>
      <c r="L60" s="12">
        <v>8012231</v>
      </c>
      <c r="M60" s="12"/>
      <c r="N60" s="12"/>
      <c r="O60" s="12"/>
    </row>
    <row r="61" spans="2:27" ht="15" thickBot="1" x14ac:dyDescent="0.25">
      <c r="B61" s="54" t="s">
        <v>204</v>
      </c>
      <c r="C61" s="102">
        <f t="shared" si="1"/>
        <v>2.3875389267542539</v>
      </c>
      <c r="D61" s="102">
        <f t="shared" si="1"/>
        <v>1.9175509490467233</v>
      </c>
      <c r="E61" s="102">
        <f t="shared" si="1"/>
        <v>1.973949506371627</v>
      </c>
      <c r="F61" s="102">
        <f t="shared" si="1"/>
        <v>1.0715725891731689</v>
      </c>
      <c r="G61" s="102">
        <f t="shared" si="2"/>
        <v>1.3535653757976871</v>
      </c>
      <c r="H61" s="12"/>
      <c r="I61" s="12"/>
      <c r="J61" s="12"/>
      <c r="K61" s="12"/>
      <c r="L61" s="12">
        <v>5319285</v>
      </c>
      <c r="M61" s="12"/>
      <c r="N61" s="12"/>
      <c r="O61" s="12"/>
    </row>
    <row r="62" spans="2:27" ht="15" thickBot="1" x14ac:dyDescent="0.25">
      <c r="B62" s="54" t="s">
        <v>21</v>
      </c>
      <c r="C62" s="102">
        <f t="shared" si="1"/>
        <v>1.232600189061906</v>
      </c>
      <c r="D62" s="102">
        <f t="shared" si="1"/>
        <v>1.3274155882205141</v>
      </c>
      <c r="E62" s="102">
        <f t="shared" si="1"/>
        <v>0.1896307983172163</v>
      </c>
      <c r="F62" s="102">
        <f t="shared" si="1"/>
        <v>0.94815399158608138</v>
      </c>
      <c r="G62" s="102">
        <f t="shared" si="2"/>
        <v>1.1377847899032978</v>
      </c>
      <c r="H62" s="12"/>
      <c r="I62" s="12"/>
      <c r="J62" s="12"/>
      <c r="K62" s="12"/>
      <c r="L62" s="12">
        <v>1054681</v>
      </c>
      <c r="M62" s="12"/>
      <c r="N62" s="12"/>
      <c r="O62" s="12"/>
    </row>
    <row r="63" spans="2:27" ht="15" thickBot="1" x14ac:dyDescent="0.25">
      <c r="B63" s="54" t="s">
        <v>10</v>
      </c>
      <c r="C63" s="102">
        <f t="shared" si="1"/>
        <v>0.62827232870616923</v>
      </c>
      <c r="D63" s="102">
        <f t="shared" si="1"/>
        <v>0.88697269934988587</v>
      </c>
      <c r="E63" s="102">
        <f t="shared" si="1"/>
        <v>0.92392989515613122</v>
      </c>
      <c r="F63" s="102">
        <f t="shared" si="1"/>
        <v>0.55435793709367875</v>
      </c>
      <c r="G63" s="102">
        <f t="shared" si="2"/>
        <v>0.8130583077373954</v>
      </c>
      <c r="H63" s="12"/>
      <c r="I63" s="12"/>
      <c r="J63" s="12"/>
      <c r="K63" s="12"/>
      <c r="L63" s="12">
        <v>2705833</v>
      </c>
      <c r="M63" s="12"/>
      <c r="N63" s="12"/>
      <c r="O63" s="12"/>
    </row>
    <row r="64" spans="2:27" ht="15" thickBot="1" x14ac:dyDescent="0.25">
      <c r="B64" s="54" t="s">
        <v>142</v>
      </c>
      <c r="C64" s="102">
        <f t="shared" si="1"/>
        <v>0.5564061753666717</v>
      </c>
      <c r="D64" s="102">
        <f t="shared" si="1"/>
        <v>0.6990744254606901</v>
      </c>
      <c r="E64" s="102">
        <f t="shared" si="1"/>
        <v>0.71334125047009189</v>
      </c>
      <c r="F64" s="102">
        <f t="shared" si="1"/>
        <v>0.68480760045128819</v>
      </c>
      <c r="G64" s="102">
        <f t="shared" si="2"/>
        <v>0.94161045062052129</v>
      </c>
      <c r="H64" s="12"/>
      <c r="I64" s="12"/>
      <c r="J64" s="12"/>
      <c r="K64" s="12"/>
      <c r="L64" s="12">
        <v>7009268</v>
      </c>
      <c r="M64" s="12"/>
      <c r="N64" s="12"/>
      <c r="O64" s="12"/>
    </row>
    <row r="65" spans="2:27" ht="15" thickBot="1" x14ac:dyDescent="0.25">
      <c r="B65" s="54" t="s">
        <v>143</v>
      </c>
      <c r="C65" s="102">
        <f t="shared" si="1"/>
        <v>1.0838435898939873</v>
      </c>
      <c r="D65" s="102">
        <f t="shared" si="1"/>
        <v>1.4026211163333955</v>
      </c>
      <c r="E65" s="102">
        <f t="shared" si="1"/>
        <v>0.63755505287881609</v>
      </c>
      <c r="F65" s="102">
        <f t="shared" si="1"/>
        <v>0.63755505287881609</v>
      </c>
      <c r="G65" s="102">
        <f t="shared" si="2"/>
        <v>1.0200880846061058</v>
      </c>
      <c r="H65" s="12"/>
      <c r="I65" s="12"/>
      <c r="J65" s="12"/>
      <c r="K65" s="12"/>
      <c r="L65" s="12">
        <v>1568492</v>
      </c>
      <c r="M65" s="12"/>
      <c r="N65" s="12"/>
      <c r="O65" s="12"/>
    </row>
    <row r="66" spans="2:27" ht="15" thickBot="1" x14ac:dyDescent="0.25">
      <c r="B66" s="54" t="s">
        <v>144</v>
      </c>
      <c r="C66" s="102">
        <f t="shared" si="1"/>
        <v>0.58968087945006353</v>
      </c>
      <c r="D66" s="102">
        <f t="shared" si="1"/>
        <v>0.14742021986251588</v>
      </c>
      <c r="E66" s="102">
        <f t="shared" si="1"/>
        <v>0.29484043972503177</v>
      </c>
      <c r="F66" s="102">
        <f t="shared" si="1"/>
        <v>0</v>
      </c>
      <c r="G66" s="102">
        <f t="shared" si="2"/>
        <v>0.14742021986251588</v>
      </c>
      <c r="H66" s="12"/>
      <c r="I66" s="12"/>
      <c r="J66" s="12"/>
      <c r="K66" s="12"/>
      <c r="L66" s="12">
        <v>678333</v>
      </c>
      <c r="M66" s="12"/>
      <c r="N66" s="12"/>
      <c r="O66" s="12"/>
    </row>
    <row r="67" spans="2:27" ht="15" thickBot="1" x14ac:dyDescent="0.25">
      <c r="B67" s="54" t="s">
        <v>49</v>
      </c>
      <c r="C67" s="102">
        <f t="shared" si="1"/>
        <v>0.80801406303587042</v>
      </c>
      <c r="D67" s="102">
        <f t="shared" si="1"/>
        <v>1.2120210945538057</v>
      </c>
      <c r="E67" s="102">
        <f t="shared" si="1"/>
        <v>0.76312439286721101</v>
      </c>
      <c r="F67" s="102">
        <f t="shared" si="1"/>
        <v>0.80801406303587042</v>
      </c>
      <c r="G67" s="102">
        <f t="shared" si="2"/>
        <v>0.76312439286721101</v>
      </c>
      <c r="H67" s="12"/>
      <c r="I67" s="12"/>
      <c r="J67" s="12"/>
      <c r="K67" s="12"/>
      <c r="L67" s="12">
        <v>2227684</v>
      </c>
      <c r="M67" s="12"/>
      <c r="N67" s="12"/>
      <c r="O67" s="12"/>
    </row>
    <row r="68" spans="2:27" ht="15" thickBot="1" x14ac:dyDescent="0.25">
      <c r="B68" s="54" t="s">
        <v>11</v>
      </c>
      <c r="C68" s="102">
        <f t="shared" si="1"/>
        <v>0.61693359326802066</v>
      </c>
      <c r="D68" s="102">
        <f t="shared" si="1"/>
        <v>0.61693359326802066</v>
      </c>
      <c r="E68" s="102">
        <f t="shared" si="1"/>
        <v>0.30846679663401033</v>
      </c>
      <c r="F68" s="102">
        <f t="shared" si="1"/>
        <v>0.30846679663401033</v>
      </c>
      <c r="G68" s="102">
        <f t="shared" si="2"/>
        <v>0</v>
      </c>
      <c r="H68" s="12"/>
      <c r="I68" s="12"/>
      <c r="J68" s="12"/>
      <c r="K68" s="12"/>
      <c r="L68" s="12">
        <v>324184</v>
      </c>
      <c r="M68" s="12"/>
      <c r="N68" s="12"/>
      <c r="O68" s="12"/>
    </row>
    <row r="69" spans="2:27" ht="15" thickBot="1" x14ac:dyDescent="0.25">
      <c r="B69" s="56" t="s">
        <v>22</v>
      </c>
      <c r="C69" s="103">
        <f t="shared" si="1"/>
        <v>1.157966951458663</v>
      </c>
      <c r="D69" s="103">
        <f t="shared" si="1"/>
        <v>1.314282206007257</v>
      </c>
      <c r="E69" s="103">
        <f t="shared" si="1"/>
        <v>1.1929322057655853</v>
      </c>
      <c r="F69" s="103">
        <f t="shared" si="1"/>
        <v>1.0839228835145922</v>
      </c>
      <c r="G69" s="103">
        <f t="shared" si="2"/>
        <v>1.2176135617469424</v>
      </c>
      <c r="H69" s="12"/>
      <c r="I69" s="12"/>
      <c r="J69" s="12"/>
      <c r="K69" s="12"/>
      <c r="L69" s="12">
        <v>48619695</v>
      </c>
      <c r="M69" s="12"/>
      <c r="N69" s="12"/>
      <c r="O69" s="12"/>
    </row>
    <row r="70" spans="2:27" ht="13.5" thickBot="1" x14ac:dyDescent="0.25">
      <c r="B70" s="12"/>
      <c r="C70" s="102"/>
      <c r="D70" s="102"/>
      <c r="E70" s="102"/>
      <c r="F70" s="102"/>
      <c r="G70" s="102"/>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2"/>
      <c r="D71" s="102"/>
      <c r="E71" s="102"/>
      <c r="F71" s="102"/>
      <c r="G71" s="102"/>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6" type="noConversion"/>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sheetPr codeName="Hoja14"/>
  <dimension ref="A2:AA60"/>
  <sheetViews>
    <sheetView zoomScale="77" zoomScaleNormal="77" workbookViewId="0"/>
  </sheetViews>
  <sheetFormatPr baseColWidth="10" defaultRowHeight="12.75" x14ac:dyDescent="0.2"/>
  <cols>
    <col min="1" max="1" width="10.42578125" style="12" customWidth="1"/>
    <col min="2" max="2" width="32.85546875" bestFit="1" customWidth="1"/>
    <col min="3" max="16" width="15.85546875" customWidth="1"/>
    <col min="17" max="19" width="15.5703125" customWidth="1"/>
    <col min="20" max="26" width="12.5703125" customWidth="1"/>
    <col min="27" max="31" width="12.42578125" customWidth="1"/>
    <col min="32" max="40" width="12.5703125" customWidth="1"/>
    <col min="41" max="41" width="12.42578125" customWidth="1"/>
  </cols>
  <sheetData>
    <row r="2" spans="1:27" ht="40.5" customHeight="1" x14ac:dyDescent="0.2">
      <c r="B2" s="10"/>
    </row>
    <row r="3" spans="1:27" ht="27.95" customHeight="1" x14ac:dyDescent="0.2">
      <c r="B3" s="10"/>
      <c r="C3" s="52"/>
      <c r="D3" s="52"/>
      <c r="E3" s="52"/>
      <c r="F3" s="52"/>
      <c r="G3" s="52"/>
      <c r="H3" s="52"/>
      <c r="I3" s="52"/>
      <c r="J3" s="52"/>
      <c r="K3" s="52"/>
      <c r="L3" s="52"/>
      <c r="M3" s="52"/>
      <c r="N3" s="52"/>
      <c r="O3" s="52"/>
      <c r="P3" s="52"/>
      <c r="Q3" s="52"/>
    </row>
    <row r="4" spans="1:27" ht="15" x14ac:dyDescent="0.2">
      <c r="C4" s="52"/>
      <c r="D4" s="52"/>
      <c r="E4" s="52"/>
      <c r="F4" s="52"/>
      <c r="G4" s="52"/>
      <c r="H4" s="52"/>
      <c r="I4" s="52"/>
      <c r="J4" s="52"/>
      <c r="K4" s="52"/>
      <c r="L4" s="52"/>
      <c r="M4" s="52"/>
      <c r="N4" s="52"/>
      <c r="O4" s="52"/>
      <c r="P4" s="52"/>
      <c r="Q4" s="52"/>
    </row>
    <row r="5" spans="1:27" ht="18.75" customHeight="1" x14ac:dyDescent="0.2">
      <c r="B5" s="12"/>
      <c r="C5" s="12"/>
      <c r="D5" s="12"/>
      <c r="E5" s="12"/>
      <c r="F5" s="12"/>
      <c r="G5" s="12"/>
      <c r="H5" s="12"/>
      <c r="I5" s="12"/>
      <c r="J5" s="12"/>
      <c r="K5" s="12"/>
      <c r="L5" s="12"/>
      <c r="M5" s="12"/>
      <c r="N5" s="12"/>
      <c r="O5" s="12"/>
      <c r="P5" s="12"/>
      <c r="Q5" s="12"/>
    </row>
    <row r="6" spans="1:27" ht="85.5" customHeight="1" x14ac:dyDescent="0.2">
      <c r="B6" s="94"/>
      <c r="C6" s="39" t="s">
        <v>249</v>
      </c>
      <c r="D6" s="39" t="s">
        <v>217</v>
      </c>
      <c r="E6" s="39" t="s">
        <v>198</v>
      </c>
      <c r="F6" s="39" t="s">
        <v>250</v>
      </c>
      <c r="G6" s="39" t="s">
        <v>306</v>
      </c>
      <c r="H6" s="39" t="s">
        <v>307</v>
      </c>
      <c r="I6" s="39" t="s">
        <v>308</v>
      </c>
      <c r="J6" s="39" t="s">
        <v>309</v>
      </c>
      <c r="K6" s="39" t="s">
        <v>310</v>
      </c>
      <c r="L6" s="39" t="s">
        <v>311</v>
      </c>
      <c r="M6" s="39" t="s">
        <v>312</v>
      </c>
      <c r="N6" s="39" t="s">
        <v>313</v>
      </c>
      <c r="O6" s="39" t="s">
        <v>314</v>
      </c>
      <c r="P6" s="39" t="s">
        <v>315</v>
      </c>
      <c r="Q6" s="39" t="s">
        <v>316</v>
      </c>
      <c r="R6" s="39" t="s">
        <v>207</v>
      </c>
      <c r="S6" s="39" t="s">
        <v>209</v>
      </c>
      <c r="T6" s="39" t="s">
        <v>208</v>
      </c>
      <c r="U6" s="39" t="s">
        <v>199</v>
      </c>
      <c r="V6" s="39" t="s">
        <v>200</v>
      </c>
      <c r="W6" s="39" t="s">
        <v>202</v>
      </c>
      <c r="X6" s="39" t="s">
        <v>201</v>
      </c>
      <c r="Y6" s="39" t="s">
        <v>218</v>
      </c>
      <c r="Z6" s="39" t="s">
        <v>203</v>
      </c>
    </row>
    <row r="7" spans="1:27" ht="17.100000000000001" customHeight="1" thickBot="1" x14ac:dyDescent="0.25">
      <c r="B7" s="54" t="s">
        <v>154</v>
      </c>
      <c r="C7" s="123">
        <v>292</v>
      </c>
      <c r="D7" s="93">
        <v>0</v>
      </c>
      <c r="E7" s="93">
        <v>15</v>
      </c>
      <c r="F7" s="106">
        <v>307</v>
      </c>
      <c r="G7" s="177">
        <v>264</v>
      </c>
      <c r="H7" s="177">
        <v>0</v>
      </c>
      <c r="I7" s="177">
        <v>23</v>
      </c>
      <c r="J7" s="177">
        <v>0</v>
      </c>
      <c r="K7" s="177">
        <v>261</v>
      </c>
      <c r="L7" s="178">
        <v>33</v>
      </c>
      <c r="M7" s="178">
        <v>2</v>
      </c>
      <c r="N7" s="178">
        <v>35</v>
      </c>
      <c r="O7" s="177">
        <v>28</v>
      </c>
      <c r="P7" s="177">
        <v>1</v>
      </c>
      <c r="Q7" s="177">
        <v>27</v>
      </c>
      <c r="R7" s="123">
        <v>764</v>
      </c>
      <c r="S7" s="123">
        <v>549</v>
      </c>
      <c r="T7" s="108">
        <v>193</v>
      </c>
      <c r="U7" s="93">
        <v>9312</v>
      </c>
      <c r="V7" s="93">
        <v>153</v>
      </c>
      <c r="W7" s="93">
        <v>42</v>
      </c>
      <c r="X7" s="93">
        <v>103</v>
      </c>
      <c r="Y7" s="93">
        <v>8</v>
      </c>
      <c r="Z7" s="93">
        <v>10</v>
      </c>
      <c r="AA7" s="93"/>
    </row>
    <row r="8" spans="1:27" ht="17.100000000000001" customHeight="1" thickBot="1" x14ac:dyDescent="0.25">
      <c r="B8" s="54" t="s">
        <v>163</v>
      </c>
      <c r="C8" s="123">
        <v>485</v>
      </c>
      <c r="D8" s="93">
        <v>1</v>
      </c>
      <c r="E8" s="93">
        <v>32</v>
      </c>
      <c r="F8" s="106">
        <v>518</v>
      </c>
      <c r="G8" s="177">
        <v>459</v>
      </c>
      <c r="H8" s="177">
        <v>1</v>
      </c>
      <c r="I8" s="177">
        <v>43</v>
      </c>
      <c r="J8" s="177">
        <v>1</v>
      </c>
      <c r="K8" s="177">
        <v>416</v>
      </c>
      <c r="L8" s="178">
        <v>7</v>
      </c>
      <c r="M8" s="178">
        <v>6</v>
      </c>
      <c r="N8" s="178">
        <v>13</v>
      </c>
      <c r="O8" s="177">
        <v>4</v>
      </c>
      <c r="P8" s="177">
        <v>2</v>
      </c>
      <c r="Q8" s="177">
        <v>3</v>
      </c>
      <c r="R8" s="123">
        <v>884</v>
      </c>
      <c r="S8" s="123">
        <v>803</v>
      </c>
      <c r="T8" s="108">
        <v>207</v>
      </c>
      <c r="U8" s="93">
        <v>16021</v>
      </c>
      <c r="V8" s="93">
        <v>137</v>
      </c>
      <c r="W8" s="93">
        <v>27</v>
      </c>
      <c r="X8" s="93">
        <v>102</v>
      </c>
      <c r="Y8" s="93">
        <v>8</v>
      </c>
      <c r="Z8" s="93">
        <v>13</v>
      </c>
    </row>
    <row r="9" spans="1:27" ht="17.100000000000001" customHeight="1" thickBot="1" x14ac:dyDescent="0.25">
      <c r="B9" s="54" t="s">
        <v>166</v>
      </c>
      <c r="C9" s="123">
        <v>131</v>
      </c>
      <c r="D9" s="93">
        <v>0</v>
      </c>
      <c r="E9" s="93">
        <v>10</v>
      </c>
      <c r="F9" s="106">
        <v>141</v>
      </c>
      <c r="G9" s="177">
        <v>149</v>
      </c>
      <c r="H9" s="177">
        <v>0</v>
      </c>
      <c r="I9" s="177">
        <v>18</v>
      </c>
      <c r="J9" s="177">
        <v>0</v>
      </c>
      <c r="K9" s="177">
        <v>121</v>
      </c>
      <c r="L9" s="178">
        <v>1</v>
      </c>
      <c r="M9" s="178">
        <v>4</v>
      </c>
      <c r="N9" s="178">
        <v>5</v>
      </c>
      <c r="O9" s="177">
        <v>1</v>
      </c>
      <c r="P9" s="177">
        <v>0</v>
      </c>
      <c r="Q9" s="177">
        <v>1</v>
      </c>
      <c r="R9" s="123">
        <v>424</v>
      </c>
      <c r="S9" s="123">
        <v>471</v>
      </c>
      <c r="T9" s="93">
        <v>129</v>
      </c>
      <c r="U9" s="93">
        <v>7177</v>
      </c>
      <c r="V9" s="93">
        <v>52</v>
      </c>
      <c r="W9" s="93">
        <v>16</v>
      </c>
      <c r="X9" s="93">
        <v>32</v>
      </c>
      <c r="Y9" s="93">
        <v>4</v>
      </c>
      <c r="Z9" s="93">
        <v>5</v>
      </c>
    </row>
    <row r="10" spans="1:27" ht="17.100000000000001" customHeight="1" thickBot="1" x14ac:dyDescent="0.25">
      <c r="B10" s="54" t="s">
        <v>170</v>
      </c>
      <c r="C10" s="123">
        <v>255</v>
      </c>
      <c r="D10" s="93">
        <v>0</v>
      </c>
      <c r="E10" s="93">
        <v>20</v>
      </c>
      <c r="F10" s="106">
        <v>275</v>
      </c>
      <c r="G10" s="177">
        <v>227</v>
      </c>
      <c r="H10" s="177">
        <v>0</v>
      </c>
      <c r="I10" s="177">
        <v>48</v>
      </c>
      <c r="J10" s="177">
        <v>0</v>
      </c>
      <c r="K10" s="177">
        <v>139</v>
      </c>
      <c r="L10" s="178">
        <v>10</v>
      </c>
      <c r="M10" s="178">
        <v>12</v>
      </c>
      <c r="N10" s="178">
        <v>22</v>
      </c>
      <c r="O10" s="177">
        <v>10</v>
      </c>
      <c r="P10" s="177">
        <v>0</v>
      </c>
      <c r="Q10" s="177">
        <v>10</v>
      </c>
      <c r="R10" s="123">
        <v>785</v>
      </c>
      <c r="S10" s="123">
        <v>694</v>
      </c>
      <c r="T10" s="93">
        <v>172</v>
      </c>
      <c r="U10" s="93">
        <v>11136</v>
      </c>
      <c r="V10" s="93">
        <v>114</v>
      </c>
      <c r="W10" s="93">
        <v>31</v>
      </c>
      <c r="X10" s="93">
        <v>70</v>
      </c>
      <c r="Y10" s="93">
        <v>13</v>
      </c>
      <c r="Z10" s="93">
        <v>8</v>
      </c>
    </row>
    <row r="11" spans="1:27" ht="17.100000000000001" customHeight="1" thickBot="1" x14ac:dyDescent="0.25">
      <c r="A11" s="67"/>
      <c r="B11" s="54" t="s">
        <v>172</v>
      </c>
      <c r="C11" s="123">
        <v>148</v>
      </c>
      <c r="D11" s="93">
        <v>0</v>
      </c>
      <c r="E11" s="93">
        <v>0</v>
      </c>
      <c r="F11" s="106">
        <v>148</v>
      </c>
      <c r="G11" s="177">
        <v>135</v>
      </c>
      <c r="H11" s="179">
        <v>0</v>
      </c>
      <c r="I11" s="177">
        <v>13</v>
      </c>
      <c r="J11" s="177">
        <v>0</v>
      </c>
      <c r="K11" s="177">
        <v>67</v>
      </c>
      <c r="L11" s="178">
        <v>0</v>
      </c>
      <c r="M11" s="178">
        <v>3</v>
      </c>
      <c r="N11" s="178">
        <v>3</v>
      </c>
      <c r="O11" s="179">
        <v>0</v>
      </c>
      <c r="P11" s="179">
        <v>0</v>
      </c>
      <c r="Q11" s="179">
        <v>0</v>
      </c>
      <c r="R11" s="123">
        <v>354</v>
      </c>
      <c r="S11" s="123">
        <v>390</v>
      </c>
      <c r="T11" s="93">
        <v>113</v>
      </c>
      <c r="U11" s="93">
        <v>6299</v>
      </c>
      <c r="V11" s="93">
        <v>62</v>
      </c>
      <c r="W11" s="93">
        <v>19</v>
      </c>
      <c r="X11" s="93">
        <v>40</v>
      </c>
      <c r="Y11" s="93">
        <v>3</v>
      </c>
      <c r="Z11" s="93">
        <v>6</v>
      </c>
    </row>
    <row r="12" spans="1:27" ht="17.100000000000001" customHeight="1" thickBot="1" x14ac:dyDescent="0.25">
      <c r="A12" s="67"/>
      <c r="B12" s="54" t="s">
        <v>174</v>
      </c>
      <c r="C12" s="123">
        <v>95</v>
      </c>
      <c r="D12" s="93">
        <v>5</v>
      </c>
      <c r="E12" s="93">
        <v>24</v>
      </c>
      <c r="F12" s="106">
        <v>124</v>
      </c>
      <c r="G12" s="177">
        <v>31</v>
      </c>
      <c r="H12" s="177">
        <v>0</v>
      </c>
      <c r="I12" s="177">
        <v>30</v>
      </c>
      <c r="J12" s="177">
        <v>0</v>
      </c>
      <c r="K12" s="177">
        <v>30</v>
      </c>
      <c r="L12" s="178">
        <v>3</v>
      </c>
      <c r="M12" s="178">
        <v>5</v>
      </c>
      <c r="N12" s="178">
        <v>8</v>
      </c>
      <c r="O12" s="177">
        <v>1</v>
      </c>
      <c r="P12" s="177">
        <v>0</v>
      </c>
      <c r="Q12" s="177">
        <v>1</v>
      </c>
      <c r="R12" s="123">
        <v>256</v>
      </c>
      <c r="S12" s="123">
        <v>359</v>
      </c>
      <c r="T12" s="93">
        <v>90</v>
      </c>
      <c r="U12" s="93">
        <v>7212</v>
      </c>
      <c r="V12" s="93">
        <v>42</v>
      </c>
      <c r="W12" s="93">
        <v>15</v>
      </c>
      <c r="X12" s="93">
        <v>26</v>
      </c>
      <c r="Y12" s="93">
        <v>1</v>
      </c>
      <c r="Z12" s="93">
        <v>7</v>
      </c>
    </row>
    <row r="13" spans="1:27" ht="17.100000000000001" customHeight="1" thickBot="1" x14ac:dyDescent="0.25">
      <c r="A13" s="67"/>
      <c r="B13" s="54" t="s">
        <v>180</v>
      </c>
      <c r="C13" s="123">
        <v>452</v>
      </c>
      <c r="D13" s="93">
        <v>4</v>
      </c>
      <c r="E13" s="93">
        <v>46</v>
      </c>
      <c r="F13" s="106">
        <v>502</v>
      </c>
      <c r="G13" s="177">
        <v>414</v>
      </c>
      <c r="H13" s="177">
        <v>4</v>
      </c>
      <c r="I13" s="177">
        <v>50</v>
      </c>
      <c r="J13" s="177">
        <v>1</v>
      </c>
      <c r="K13" s="177">
        <v>347</v>
      </c>
      <c r="L13" s="178">
        <v>38</v>
      </c>
      <c r="M13" s="178">
        <v>8</v>
      </c>
      <c r="N13" s="178">
        <v>46</v>
      </c>
      <c r="O13" s="177">
        <v>16</v>
      </c>
      <c r="P13" s="177">
        <v>1</v>
      </c>
      <c r="Q13" s="177">
        <v>16</v>
      </c>
      <c r="R13" s="123">
        <v>1633</v>
      </c>
      <c r="S13" s="123">
        <v>1409</v>
      </c>
      <c r="T13" s="93">
        <v>272</v>
      </c>
      <c r="U13" s="93">
        <v>19107</v>
      </c>
      <c r="V13" s="93">
        <v>340</v>
      </c>
      <c r="W13" s="93">
        <v>44</v>
      </c>
      <c r="X13" s="93">
        <v>282</v>
      </c>
      <c r="Y13" s="93">
        <v>14</v>
      </c>
      <c r="Z13" s="93">
        <v>32</v>
      </c>
    </row>
    <row r="14" spans="1:27" ht="17.100000000000001" customHeight="1" thickBot="1" x14ac:dyDescent="0.25">
      <c r="A14" s="67"/>
      <c r="B14" s="54" t="s">
        <v>189</v>
      </c>
      <c r="C14" s="123">
        <v>480</v>
      </c>
      <c r="D14" s="93">
        <v>0</v>
      </c>
      <c r="E14" s="93">
        <v>54</v>
      </c>
      <c r="F14" s="106">
        <v>534</v>
      </c>
      <c r="G14" s="177">
        <v>547</v>
      </c>
      <c r="H14" s="177">
        <v>3</v>
      </c>
      <c r="I14" s="177">
        <v>41</v>
      </c>
      <c r="J14" s="177">
        <v>0</v>
      </c>
      <c r="K14" s="177">
        <v>519</v>
      </c>
      <c r="L14" s="178">
        <v>10</v>
      </c>
      <c r="M14" s="178">
        <v>14</v>
      </c>
      <c r="N14" s="178">
        <v>24</v>
      </c>
      <c r="O14" s="177">
        <v>7</v>
      </c>
      <c r="P14" s="177">
        <v>0</v>
      </c>
      <c r="Q14" s="177">
        <v>9</v>
      </c>
      <c r="R14" s="123">
        <v>1517</v>
      </c>
      <c r="S14" s="123">
        <v>1279</v>
      </c>
      <c r="T14" s="93">
        <v>287</v>
      </c>
      <c r="U14" s="93">
        <v>21186</v>
      </c>
      <c r="V14" s="93">
        <v>225</v>
      </c>
      <c r="W14" s="93">
        <v>46</v>
      </c>
      <c r="X14" s="93">
        <v>152</v>
      </c>
      <c r="Y14" s="93">
        <v>27</v>
      </c>
      <c r="Z14" s="93">
        <v>30</v>
      </c>
    </row>
    <row r="15" spans="1:27" ht="17.100000000000001" customHeight="1" thickBot="1" x14ac:dyDescent="0.25">
      <c r="A15" s="67"/>
      <c r="B15" s="54" t="s">
        <v>173</v>
      </c>
      <c r="C15" s="123">
        <v>56</v>
      </c>
      <c r="D15" s="93">
        <v>1</v>
      </c>
      <c r="E15" s="93">
        <v>1</v>
      </c>
      <c r="F15" s="106">
        <v>58</v>
      </c>
      <c r="G15" s="177">
        <v>53</v>
      </c>
      <c r="H15" s="177">
        <v>0</v>
      </c>
      <c r="I15" s="177">
        <v>6</v>
      </c>
      <c r="J15" s="177">
        <v>0</v>
      </c>
      <c r="K15" s="177">
        <v>53</v>
      </c>
      <c r="L15" s="178">
        <v>2</v>
      </c>
      <c r="M15" s="178">
        <v>2</v>
      </c>
      <c r="N15" s="178">
        <v>4</v>
      </c>
      <c r="O15" s="177">
        <v>4</v>
      </c>
      <c r="P15" s="177">
        <v>0</v>
      </c>
      <c r="Q15" s="177">
        <v>4</v>
      </c>
      <c r="R15" s="123">
        <v>101</v>
      </c>
      <c r="S15" s="123">
        <v>49</v>
      </c>
      <c r="T15" s="93">
        <v>19</v>
      </c>
      <c r="U15" s="93">
        <v>2001</v>
      </c>
      <c r="V15" s="93">
        <v>35</v>
      </c>
      <c r="W15" s="93">
        <v>9</v>
      </c>
      <c r="X15" s="93">
        <v>23</v>
      </c>
      <c r="Y15" s="93">
        <v>3</v>
      </c>
      <c r="Z15" s="93">
        <v>1</v>
      </c>
    </row>
    <row r="16" spans="1:27" ht="17.100000000000001" customHeight="1" thickBot="1" x14ac:dyDescent="0.25">
      <c r="B16" s="54" t="s">
        <v>192</v>
      </c>
      <c r="C16" s="123">
        <v>20</v>
      </c>
      <c r="D16" s="93">
        <v>0</v>
      </c>
      <c r="E16" s="93">
        <v>2</v>
      </c>
      <c r="F16" s="106">
        <v>22</v>
      </c>
      <c r="G16" s="177">
        <v>3</v>
      </c>
      <c r="H16" s="177">
        <v>2</v>
      </c>
      <c r="I16" s="177">
        <v>6</v>
      </c>
      <c r="J16" s="177">
        <v>0</v>
      </c>
      <c r="K16" s="177">
        <v>0</v>
      </c>
      <c r="L16" s="178">
        <v>0</v>
      </c>
      <c r="M16" s="178">
        <v>0</v>
      </c>
      <c r="N16" s="178">
        <v>0</v>
      </c>
      <c r="O16" s="177">
        <v>0</v>
      </c>
      <c r="P16" s="177">
        <v>0</v>
      </c>
      <c r="Q16" s="177">
        <v>0</v>
      </c>
      <c r="R16" s="123">
        <v>37</v>
      </c>
      <c r="S16" s="123">
        <v>45</v>
      </c>
      <c r="T16" s="93">
        <v>8</v>
      </c>
      <c r="U16" s="93">
        <v>900</v>
      </c>
      <c r="V16" s="93">
        <v>8</v>
      </c>
      <c r="W16" s="93">
        <v>3</v>
      </c>
      <c r="X16" s="93">
        <v>5</v>
      </c>
      <c r="Y16" s="93">
        <v>0</v>
      </c>
      <c r="Z16" s="93">
        <v>0</v>
      </c>
    </row>
    <row r="17" spans="2:26" ht="17.100000000000001" customHeight="1" thickBot="1" x14ac:dyDescent="0.25">
      <c r="B17" s="54" t="s">
        <v>197</v>
      </c>
      <c r="C17" s="123">
        <v>188</v>
      </c>
      <c r="D17" s="93">
        <v>3</v>
      </c>
      <c r="E17" s="93">
        <v>20</v>
      </c>
      <c r="F17" s="106">
        <v>211</v>
      </c>
      <c r="G17" s="177">
        <v>152</v>
      </c>
      <c r="H17" s="177">
        <v>3</v>
      </c>
      <c r="I17" s="177">
        <v>29</v>
      </c>
      <c r="J17" s="177">
        <v>2</v>
      </c>
      <c r="K17" s="177">
        <v>127</v>
      </c>
      <c r="L17" s="178">
        <v>1</v>
      </c>
      <c r="M17" s="178">
        <v>5</v>
      </c>
      <c r="N17" s="178">
        <v>6</v>
      </c>
      <c r="O17" s="177">
        <v>3</v>
      </c>
      <c r="P17" s="177">
        <v>2</v>
      </c>
      <c r="Q17" s="177">
        <v>1</v>
      </c>
      <c r="R17" s="123">
        <v>642</v>
      </c>
      <c r="S17" s="123">
        <v>783</v>
      </c>
      <c r="T17" s="93">
        <v>79</v>
      </c>
      <c r="U17" s="93">
        <v>5160</v>
      </c>
      <c r="V17" s="93">
        <v>140</v>
      </c>
      <c r="W17" s="93">
        <v>10</v>
      </c>
      <c r="X17" s="93">
        <v>121</v>
      </c>
      <c r="Y17" s="93">
        <v>9</v>
      </c>
      <c r="Z17" s="93">
        <v>3</v>
      </c>
    </row>
    <row r="18" spans="2:26" ht="17.100000000000001" customHeight="1" thickBot="1" x14ac:dyDescent="0.25">
      <c r="B18" s="54" t="s">
        <v>156</v>
      </c>
      <c r="C18" s="123">
        <v>226</v>
      </c>
      <c r="D18" s="93">
        <v>23</v>
      </c>
      <c r="E18" s="93">
        <v>14</v>
      </c>
      <c r="F18" s="106">
        <v>263</v>
      </c>
      <c r="G18" s="177">
        <v>266</v>
      </c>
      <c r="H18" s="177">
        <v>0</v>
      </c>
      <c r="I18" s="177">
        <v>23</v>
      </c>
      <c r="J18" s="177">
        <v>4</v>
      </c>
      <c r="K18" s="177">
        <v>242</v>
      </c>
      <c r="L18" s="178">
        <v>6</v>
      </c>
      <c r="M18" s="178">
        <v>15</v>
      </c>
      <c r="N18" s="178">
        <v>21</v>
      </c>
      <c r="O18" s="177">
        <v>19</v>
      </c>
      <c r="P18" s="177">
        <v>3</v>
      </c>
      <c r="Q18" s="177">
        <v>16</v>
      </c>
      <c r="R18" s="123">
        <v>702</v>
      </c>
      <c r="S18" s="123">
        <v>1251</v>
      </c>
      <c r="T18" s="93">
        <v>102</v>
      </c>
      <c r="U18" s="93">
        <v>10559</v>
      </c>
      <c r="V18" s="93">
        <v>182</v>
      </c>
      <c r="W18" s="93">
        <v>22</v>
      </c>
      <c r="X18" s="93">
        <v>147</v>
      </c>
      <c r="Y18" s="93">
        <v>13</v>
      </c>
      <c r="Z18" s="93">
        <v>8</v>
      </c>
    </row>
    <row r="19" spans="2:26" ht="17.100000000000001" customHeight="1" thickBot="1" x14ac:dyDescent="0.25">
      <c r="B19" s="54" t="s">
        <v>45</v>
      </c>
      <c r="C19" s="123">
        <v>382</v>
      </c>
      <c r="D19" s="93">
        <v>9</v>
      </c>
      <c r="E19" s="93">
        <v>27</v>
      </c>
      <c r="F19" s="106">
        <v>418</v>
      </c>
      <c r="G19" s="177">
        <v>362</v>
      </c>
      <c r="H19" s="177">
        <v>1</v>
      </c>
      <c r="I19" s="177">
        <v>16</v>
      </c>
      <c r="J19" s="177">
        <v>0</v>
      </c>
      <c r="K19" s="177">
        <v>322</v>
      </c>
      <c r="L19" s="178">
        <v>0</v>
      </c>
      <c r="M19" s="178">
        <v>2</v>
      </c>
      <c r="N19" s="178">
        <v>2</v>
      </c>
      <c r="O19" s="177">
        <v>0</v>
      </c>
      <c r="P19" s="177">
        <v>0</v>
      </c>
      <c r="Q19" s="177">
        <v>0</v>
      </c>
      <c r="R19" s="123">
        <v>640</v>
      </c>
      <c r="S19" s="123">
        <v>744</v>
      </c>
      <c r="T19" s="93">
        <v>117</v>
      </c>
      <c r="U19" s="93">
        <v>13871</v>
      </c>
      <c r="V19" s="93">
        <v>272</v>
      </c>
      <c r="W19" s="93">
        <v>17</v>
      </c>
      <c r="X19" s="93">
        <v>249</v>
      </c>
      <c r="Y19" s="93">
        <v>6</v>
      </c>
      <c r="Z19" s="93">
        <v>37</v>
      </c>
    </row>
    <row r="20" spans="2:26" ht="17.100000000000001" customHeight="1" thickBot="1" x14ac:dyDescent="0.25">
      <c r="B20" s="54" t="s">
        <v>175</v>
      </c>
      <c r="C20" s="123">
        <v>601</v>
      </c>
      <c r="D20" s="93">
        <v>13</v>
      </c>
      <c r="E20" s="93">
        <v>22</v>
      </c>
      <c r="F20" s="106">
        <v>636</v>
      </c>
      <c r="G20" s="177">
        <v>271</v>
      </c>
      <c r="H20" s="177">
        <v>0</v>
      </c>
      <c r="I20" s="177">
        <v>20</v>
      </c>
      <c r="J20" s="177">
        <v>1</v>
      </c>
      <c r="K20" s="177">
        <v>245</v>
      </c>
      <c r="L20" s="178">
        <v>1</v>
      </c>
      <c r="M20" s="178">
        <v>18</v>
      </c>
      <c r="N20" s="178">
        <v>19</v>
      </c>
      <c r="O20" s="177">
        <v>17</v>
      </c>
      <c r="P20" s="177">
        <v>0</v>
      </c>
      <c r="Q20" s="177">
        <v>17</v>
      </c>
      <c r="R20" s="123">
        <v>1631</v>
      </c>
      <c r="S20" s="123">
        <v>1455</v>
      </c>
      <c r="T20" s="93">
        <v>166</v>
      </c>
      <c r="U20" s="93">
        <v>18378</v>
      </c>
      <c r="V20" s="93">
        <v>264</v>
      </c>
      <c r="W20" s="93">
        <v>45</v>
      </c>
      <c r="X20" s="93">
        <v>207</v>
      </c>
      <c r="Y20" s="93">
        <v>12</v>
      </c>
      <c r="Z20" s="93">
        <v>19</v>
      </c>
    </row>
    <row r="21" spans="2:26" ht="17.100000000000001" customHeight="1" thickBot="1" x14ac:dyDescent="0.25">
      <c r="B21" s="54" t="s">
        <v>187</v>
      </c>
      <c r="C21" s="123">
        <v>374</v>
      </c>
      <c r="D21" s="93">
        <v>2</v>
      </c>
      <c r="E21" s="93">
        <v>10</v>
      </c>
      <c r="F21" s="106">
        <v>386</v>
      </c>
      <c r="G21" s="177">
        <v>300</v>
      </c>
      <c r="H21" s="177">
        <v>0</v>
      </c>
      <c r="I21" s="177">
        <v>3</v>
      </c>
      <c r="J21" s="177">
        <v>0</v>
      </c>
      <c r="K21" s="177">
        <v>250</v>
      </c>
      <c r="L21" s="178">
        <v>7</v>
      </c>
      <c r="M21" s="178">
        <v>4</v>
      </c>
      <c r="N21" s="178">
        <v>11</v>
      </c>
      <c r="O21" s="177">
        <v>13</v>
      </c>
      <c r="P21" s="177">
        <v>5</v>
      </c>
      <c r="Q21" s="177">
        <v>8</v>
      </c>
      <c r="R21" s="123">
        <v>1149</v>
      </c>
      <c r="S21" s="123">
        <v>854</v>
      </c>
      <c r="T21" s="93">
        <v>116</v>
      </c>
      <c r="U21" s="93">
        <v>13651</v>
      </c>
      <c r="V21" s="93">
        <v>206</v>
      </c>
      <c r="W21" s="93">
        <v>31</v>
      </c>
      <c r="X21" s="93">
        <v>165</v>
      </c>
      <c r="Y21" s="93">
        <v>10</v>
      </c>
      <c r="Z21" s="93">
        <v>20</v>
      </c>
    </row>
    <row r="22" spans="2:26" ht="17.100000000000001" customHeight="1" thickBot="1" x14ac:dyDescent="0.25">
      <c r="B22" s="54" t="s">
        <v>9</v>
      </c>
      <c r="C22" s="123">
        <v>87</v>
      </c>
      <c r="D22" s="93">
        <v>12</v>
      </c>
      <c r="E22" s="93">
        <v>10</v>
      </c>
      <c r="F22" s="106">
        <v>109</v>
      </c>
      <c r="G22" s="177">
        <v>78</v>
      </c>
      <c r="H22" s="177">
        <v>0</v>
      </c>
      <c r="I22" s="177">
        <v>5</v>
      </c>
      <c r="J22" s="177">
        <v>1</v>
      </c>
      <c r="K22" s="177">
        <v>54</v>
      </c>
      <c r="L22" s="178">
        <v>0</v>
      </c>
      <c r="M22" s="178">
        <v>12</v>
      </c>
      <c r="N22" s="178">
        <v>12</v>
      </c>
      <c r="O22" s="177">
        <v>12</v>
      </c>
      <c r="P22" s="177">
        <v>0</v>
      </c>
      <c r="Q22" s="177">
        <v>12</v>
      </c>
      <c r="R22" s="123">
        <v>325</v>
      </c>
      <c r="S22" s="123">
        <v>524</v>
      </c>
      <c r="T22" s="93">
        <v>58</v>
      </c>
      <c r="U22" s="93">
        <v>3910</v>
      </c>
      <c r="V22" s="93">
        <v>67</v>
      </c>
      <c r="W22" s="93">
        <v>2</v>
      </c>
      <c r="X22" s="93">
        <v>61</v>
      </c>
      <c r="Y22" s="93">
        <v>4</v>
      </c>
      <c r="Z22" s="93">
        <v>2</v>
      </c>
    </row>
    <row r="23" spans="2:26" ht="17.100000000000001" customHeight="1" thickBot="1" x14ac:dyDescent="0.25">
      <c r="B23" s="54" t="s">
        <v>157</v>
      </c>
      <c r="C23" s="123">
        <v>37</v>
      </c>
      <c r="D23" s="93">
        <v>0</v>
      </c>
      <c r="E23" s="93">
        <v>1</v>
      </c>
      <c r="F23" s="106">
        <v>38</v>
      </c>
      <c r="G23" s="177">
        <v>0</v>
      </c>
      <c r="H23" s="177">
        <v>0</v>
      </c>
      <c r="I23" s="177">
        <v>0</v>
      </c>
      <c r="J23" s="177">
        <v>0</v>
      </c>
      <c r="K23" s="177">
        <v>0</v>
      </c>
      <c r="L23" s="178">
        <v>0</v>
      </c>
      <c r="M23" s="178">
        <v>0</v>
      </c>
      <c r="N23" s="178">
        <v>0</v>
      </c>
      <c r="O23" s="177">
        <v>0</v>
      </c>
      <c r="P23" s="177">
        <v>0</v>
      </c>
      <c r="Q23" s="177">
        <v>0</v>
      </c>
      <c r="R23" s="123">
        <v>96</v>
      </c>
      <c r="S23" s="123">
        <v>121</v>
      </c>
      <c r="T23" s="93">
        <v>24</v>
      </c>
      <c r="U23" s="93">
        <v>1459</v>
      </c>
      <c r="V23" s="93">
        <v>21</v>
      </c>
      <c r="W23" s="93">
        <v>5</v>
      </c>
      <c r="X23" s="93">
        <v>15</v>
      </c>
      <c r="Y23" s="93">
        <v>1</v>
      </c>
      <c r="Z23" s="93">
        <v>6</v>
      </c>
    </row>
    <row r="24" spans="2:26" ht="15" thickBot="1" x14ac:dyDescent="0.25">
      <c r="B24" s="54" t="s">
        <v>161</v>
      </c>
      <c r="C24" s="123">
        <v>76</v>
      </c>
      <c r="D24" s="93">
        <v>3</v>
      </c>
      <c r="E24" s="93">
        <v>7</v>
      </c>
      <c r="F24" s="106">
        <v>86</v>
      </c>
      <c r="G24" s="177">
        <v>38</v>
      </c>
      <c r="H24" s="177">
        <v>0</v>
      </c>
      <c r="I24" s="177">
        <v>7</v>
      </c>
      <c r="J24" s="177">
        <v>1</v>
      </c>
      <c r="K24" s="177">
        <v>32</v>
      </c>
      <c r="L24" s="178">
        <v>0</v>
      </c>
      <c r="M24" s="178">
        <v>2</v>
      </c>
      <c r="N24" s="178">
        <v>2</v>
      </c>
      <c r="O24" s="177">
        <v>1</v>
      </c>
      <c r="P24" s="177">
        <v>0</v>
      </c>
      <c r="Q24" s="177">
        <v>1</v>
      </c>
      <c r="R24" s="123">
        <v>302</v>
      </c>
      <c r="S24" s="123">
        <v>362</v>
      </c>
      <c r="T24" s="93">
        <v>37</v>
      </c>
      <c r="U24" s="93">
        <v>2882</v>
      </c>
      <c r="V24" s="93">
        <v>45</v>
      </c>
      <c r="W24" s="93">
        <v>7</v>
      </c>
      <c r="X24" s="93">
        <v>32</v>
      </c>
      <c r="Y24" s="93">
        <v>6</v>
      </c>
      <c r="Z24" s="93">
        <v>3</v>
      </c>
    </row>
    <row r="25" spans="2:26" ht="15" thickBot="1" x14ac:dyDescent="0.25">
      <c r="B25" s="54" t="s">
        <v>176</v>
      </c>
      <c r="C25" s="123">
        <v>112</v>
      </c>
      <c r="D25" s="93">
        <v>0</v>
      </c>
      <c r="E25" s="93">
        <v>4</v>
      </c>
      <c r="F25" s="106">
        <v>116</v>
      </c>
      <c r="G25" s="177">
        <v>105</v>
      </c>
      <c r="H25" s="177">
        <v>2</v>
      </c>
      <c r="I25" s="177">
        <v>13</v>
      </c>
      <c r="J25" s="177">
        <v>0</v>
      </c>
      <c r="K25" s="177">
        <v>84</v>
      </c>
      <c r="L25" s="180">
        <v>3</v>
      </c>
      <c r="M25" s="180">
        <v>2</v>
      </c>
      <c r="N25" s="180">
        <v>5</v>
      </c>
      <c r="O25" s="177">
        <v>4</v>
      </c>
      <c r="P25" s="177">
        <v>1</v>
      </c>
      <c r="Q25" s="177">
        <v>4</v>
      </c>
      <c r="R25" s="123">
        <v>256</v>
      </c>
      <c r="S25" s="123">
        <v>530</v>
      </c>
      <c r="T25" s="93">
        <v>56</v>
      </c>
      <c r="U25" s="93">
        <v>3686</v>
      </c>
      <c r="V25" s="93">
        <v>64</v>
      </c>
      <c r="W25" s="93">
        <v>4</v>
      </c>
      <c r="X25" s="93">
        <v>55</v>
      </c>
      <c r="Y25" s="93">
        <v>5</v>
      </c>
      <c r="Z25" s="93">
        <v>0</v>
      </c>
    </row>
    <row r="26" spans="2:26" ht="15" thickBot="1" x14ac:dyDescent="0.25">
      <c r="B26" s="54" t="s">
        <v>184</v>
      </c>
      <c r="C26" s="123">
        <v>20</v>
      </c>
      <c r="D26" s="93">
        <v>8</v>
      </c>
      <c r="E26" s="93">
        <v>3</v>
      </c>
      <c r="F26" s="106">
        <v>31</v>
      </c>
      <c r="G26" s="177">
        <v>35</v>
      </c>
      <c r="H26" s="177">
        <v>0</v>
      </c>
      <c r="I26" s="177">
        <v>0</v>
      </c>
      <c r="J26" s="177">
        <v>0</v>
      </c>
      <c r="K26" s="177">
        <v>35</v>
      </c>
      <c r="L26" s="180">
        <v>0</v>
      </c>
      <c r="M26" s="180">
        <v>0</v>
      </c>
      <c r="N26" s="180">
        <v>0</v>
      </c>
      <c r="O26" s="177">
        <v>0</v>
      </c>
      <c r="P26" s="177">
        <v>0</v>
      </c>
      <c r="Q26" s="177">
        <v>0</v>
      </c>
      <c r="R26" s="123">
        <v>102</v>
      </c>
      <c r="S26" s="123">
        <v>121</v>
      </c>
      <c r="T26" s="93">
        <v>9</v>
      </c>
      <c r="U26" s="93">
        <v>1160</v>
      </c>
      <c r="V26" s="93">
        <v>13</v>
      </c>
      <c r="W26" s="93">
        <v>3</v>
      </c>
      <c r="X26" s="93">
        <v>9</v>
      </c>
      <c r="Y26" s="93">
        <v>1</v>
      </c>
      <c r="Z26" s="93">
        <v>5</v>
      </c>
    </row>
    <row r="27" spans="2:26" ht="15" thickBot="1" x14ac:dyDescent="0.25">
      <c r="B27" s="54" t="s">
        <v>186</v>
      </c>
      <c r="C27" s="123">
        <v>74</v>
      </c>
      <c r="D27" s="93">
        <v>0</v>
      </c>
      <c r="E27" s="93">
        <v>0</v>
      </c>
      <c r="F27" s="106">
        <v>74</v>
      </c>
      <c r="G27" s="177">
        <v>87</v>
      </c>
      <c r="H27" s="177">
        <v>0</v>
      </c>
      <c r="I27" s="177">
        <v>2</v>
      </c>
      <c r="J27" s="177">
        <v>0</v>
      </c>
      <c r="K27" s="177">
        <v>83</v>
      </c>
      <c r="L27" s="180">
        <v>1</v>
      </c>
      <c r="M27" s="180">
        <v>0</v>
      </c>
      <c r="N27" s="180">
        <v>1</v>
      </c>
      <c r="O27" s="177">
        <v>0</v>
      </c>
      <c r="P27" s="177">
        <v>0</v>
      </c>
      <c r="Q27" s="177">
        <v>0</v>
      </c>
      <c r="R27" s="123">
        <v>190</v>
      </c>
      <c r="S27" s="123">
        <v>184</v>
      </c>
      <c r="T27" s="93">
        <v>40</v>
      </c>
      <c r="U27" s="93">
        <v>2116</v>
      </c>
      <c r="V27" s="93">
        <v>27</v>
      </c>
      <c r="W27" s="93">
        <v>1</v>
      </c>
      <c r="X27" s="93">
        <v>25</v>
      </c>
      <c r="Y27" s="93">
        <v>1</v>
      </c>
      <c r="Z27" s="93">
        <v>0</v>
      </c>
    </row>
    <row r="28" spans="2:26" ht="15" thickBot="1" x14ac:dyDescent="0.25">
      <c r="B28" s="54" t="s">
        <v>188</v>
      </c>
      <c r="C28" s="123">
        <v>48</v>
      </c>
      <c r="D28" s="93">
        <v>0</v>
      </c>
      <c r="E28" s="93">
        <v>1</v>
      </c>
      <c r="F28" s="106">
        <v>49</v>
      </c>
      <c r="G28" s="177">
        <v>16</v>
      </c>
      <c r="H28" s="177">
        <v>0</v>
      </c>
      <c r="I28" s="177">
        <v>3</v>
      </c>
      <c r="J28" s="177">
        <v>0</v>
      </c>
      <c r="K28" s="177">
        <v>16</v>
      </c>
      <c r="L28" s="180">
        <v>8</v>
      </c>
      <c r="M28" s="180">
        <v>5</v>
      </c>
      <c r="N28" s="180">
        <v>13</v>
      </c>
      <c r="O28" s="177">
        <v>3</v>
      </c>
      <c r="P28" s="177">
        <v>2</v>
      </c>
      <c r="Q28" s="177">
        <v>1</v>
      </c>
      <c r="R28" s="123">
        <v>100</v>
      </c>
      <c r="S28" s="123">
        <v>58</v>
      </c>
      <c r="T28" s="93">
        <v>16</v>
      </c>
      <c r="U28" s="93">
        <v>1589</v>
      </c>
      <c r="V28" s="93">
        <v>23</v>
      </c>
      <c r="W28" s="93">
        <v>2</v>
      </c>
      <c r="X28" s="93">
        <v>20</v>
      </c>
      <c r="Y28" s="93">
        <v>1</v>
      </c>
      <c r="Z28" s="93">
        <v>2</v>
      </c>
    </row>
    <row r="29" spans="2:26" ht="15" thickBot="1" x14ac:dyDescent="0.25">
      <c r="B29" s="54" t="s">
        <v>190</v>
      </c>
      <c r="C29" s="123">
        <v>20</v>
      </c>
      <c r="D29" s="93">
        <v>3</v>
      </c>
      <c r="E29" s="93">
        <v>1</v>
      </c>
      <c r="F29" s="106">
        <v>24</v>
      </c>
      <c r="G29" s="177">
        <v>22</v>
      </c>
      <c r="H29" s="177">
        <v>0</v>
      </c>
      <c r="I29" s="177">
        <v>0</v>
      </c>
      <c r="J29" s="177">
        <v>0</v>
      </c>
      <c r="K29" s="177">
        <v>22</v>
      </c>
      <c r="L29" s="180">
        <v>0</v>
      </c>
      <c r="M29" s="180">
        <v>0</v>
      </c>
      <c r="N29" s="180">
        <v>0</v>
      </c>
      <c r="O29" s="177">
        <v>0</v>
      </c>
      <c r="P29" s="177">
        <v>0</v>
      </c>
      <c r="Q29" s="177">
        <v>0</v>
      </c>
      <c r="R29" s="123">
        <v>48</v>
      </c>
      <c r="S29" s="123">
        <v>59</v>
      </c>
      <c r="T29" s="93">
        <v>6</v>
      </c>
      <c r="U29" s="93">
        <v>727</v>
      </c>
      <c r="V29" s="93">
        <v>8</v>
      </c>
      <c r="W29" s="93">
        <v>0</v>
      </c>
      <c r="X29" s="93">
        <v>7</v>
      </c>
      <c r="Y29" s="93">
        <v>1</v>
      </c>
      <c r="Z29" s="93">
        <v>2</v>
      </c>
    </row>
    <row r="30" spans="2:26" ht="15" thickBot="1" x14ac:dyDescent="0.25">
      <c r="B30" s="54" t="s">
        <v>195</v>
      </c>
      <c r="C30" s="123">
        <v>154</v>
      </c>
      <c r="D30" s="93">
        <v>0</v>
      </c>
      <c r="E30" s="93">
        <v>9</v>
      </c>
      <c r="F30" s="106">
        <v>163</v>
      </c>
      <c r="G30" s="177">
        <v>225</v>
      </c>
      <c r="H30" s="177">
        <v>4</v>
      </c>
      <c r="I30" s="177">
        <v>7</v>
      </c>
      <c r="J30" s="177">
        <v>0</v>
      </c>
      <c r="K30" s="177">
        <v>210</v>
      </c>
      <c r="L30" s="180">
        <v>4</v>
      </c>
      <c r="M30" s="180">
        <v>4</v>
      </c>
      <c r="N30" s="180">
        <v>8</v>
      </c>
      <c r="O30" s="177">
        <v>9</v>
      </c>
      <c r="P30" s="177">
        <v>8</v>
      </c>
      <c r="Q30" s="177">
        <v>1</v>
      </c>
      <c r="R30" s="123">
        <v>411</v>
      </c>
      <c r="S30" s="123">
        <v>583</v>
      </c>
      <c r="T30" s="93">
        <v>46</v>
      </c>
      <c r="U30" s="93">
        <v>4373</v>
      </c>
      <c r="V30" s="93">
        <v>47</v>
      </c>
      <c r="W30" s="93">
        <v>11</v>
      </c>
      <c r="X30" s="93">
        <v>35</v>
      </c>
      <c r="Y30" s="93">
        <v>1</v>
      </c>
      <c r="Z30" s="93">
        <v>2</v>
      </c>
    </row>
    <row r="31" spans="2:26" ht="15" thickBot="1" x14ac:dyDescent="0.25">
      <c r="B31" s="54" t="s">
        <v>196</v>
      </c>
      <c r="C31" s="123">
        <v>18</v>
      </c>
      <c r="D31" s="93">
        <v>2</v>
      </c>
      <c r="E31" s="93">
        <v>2</v>
      </c>
      <c r="F31" s="106">
        <v>22</v>
      </c>
      <c r="G31" s="177">
        <v>25</v>
      </c>
      <c r="H31" s="177">
        <v>1</v>
      </c>
      <c r="I31" s="177">
        <v>0</v>
      </c>
      <c r="J31" s="177">
        <v>0</v>
      </c>
      <c r="K31" s="177">
        <v>25</v>
      </c>
      <c r="L31" s="180">
        <v>3</v>
      </c>
      <c r="M31" s="180">
        <v>2</v>
      </c>
      <c r="N31" s="180">
        <v>5</v>
      </c>
      <c r="O31" s="177">
        <v>2</v>
      </c>
      <c r="P31" s="177">
        <v>0</v>
      </c>
      <c r="Q31" s="177">
        <v>2</v>
      </c>
      <c r="R31" s="123">
        <v>107</v>
      </c>
      <c r="S31" s="123">
        <v>106</v>
      </c>
      <c r="T31" s="93">
        <v>18</v>
      </c>
      <c r="U31" s="93">
        <v>1399</v>
      </c>
      <c r="V31" s="93">
        <v>15</v>
      </c>
      <c r="W31" s="93">
        <v>1</v>
      </c>
      <c r="X31" s="93">
        <v>14</v>
      </c>
      <c r="Y31" s="93">
        <v>0</v>
      </c>
      <c r="Z31" s="93">
        <v>0</v>
      </c>
    </row>
    <row r="32" spans="2:26" ht="15" thickBot="1" x14ac:dyDescent="0.25">
      <c r="B32" s="54" t="s">
        <v>152</v>
      </c>
      <c r="C32" s="123">
        <v>98</v>
      </c>
      <c r="D32" s="93">
        <v>9</v>
      </c>
      <c r="E32" s="93">
        <v>12</v>
      </c>
      <c r="F32" s="106">
        <v>119</v>
      </c>
      <c r="G32" s="177">
        <v>97</v>
      </c>
      <c r="H32" s="177">
        <v>1</v>
      </c>
      <c r="I32" s="177">
        <v>1</v>
      </c>
      <c r="J32" s="177">
        <v>0</v>
      </c>
      <c r="K32" s="177">
        <v>95</v>
      </c>
      <c r="L32" s="180">
        <v>0</v>
      </c>
      <c r="M32" s="180">
        <v>0</v>
      </c>
      <c r="N32" s="180">
        <v>0</v>
      </c>
      <c r="O32" s="177">
        <v>0</v>
      </c>
      <c r="P32" s="177">
        <v>0</v>
      </c>
      <c r="Q32" s="177">
        <v>0</v>
      </c>
      <c r="R32" s="123">
        <v>181</v>
      </c>
      <c r="S32" s="123">
        <v>212</v>
      </c>
      <c r="T32" s="93">
        <v>39</v>
      </c>
      <c r="U32" s="93">
        <v>3555</v>
      </c>
      <c r="V32" s="93">
        <v>28</v>
      </c>
      <c r="W32" s="93">
        <v>4</v>
      </c>
      <c r="X32" s="93">
        <v>22</v>
      </c>
      <c r="Y32" s="93">
        <v>2</v>
      </c>
      <c r="Z32" s="93">
        <v>2</v>
      </c>
    </row>
    <row r="33" spans="2:26" ht="15" thickBot="1" x14ac:dyDescent="0.25">
      <c r="B33" s="54" t="s">
        <v>165</v>
      </c>
      <c r="C33" s="123">
        <v>98</v>
      </c>
      <c r="D33" s="93">
        <v>9</v>
      </c>
      <c r="E33" s="93">
        <v>23</v>
      </c>
      <c r="F33" s="106">
        <v>130</v>
      </c>
      <c r="G33" s="177">
        <v>141</v>
      </c>
      <c r="H33" s="177">
        <v>0</v>
      </c>
      <c r="I33" s="177">
        <v>0</v>
      </c>
      <c r="J33" s="177">
        <v>0</v>
      </c>
      <c r="K33" s="177">
        <v>141</v>
      </c>
      <c r="L33" s="180">
        <v>0</v>
      </c>
      <c r="M33" s="180">
        <v>0</v>
      </c>
      <c r="N33" s="180">
        <v>0</v>
      </c>
      <c r="O33" s="177">
        <v>0</v>
      </c>
      <c r="P33" s="177">
        <v>0</v>
      </c>
      <c r="Q33" s="177">
        <v>0</v>
      </c>
      <c r="R33" s="123">
        <v>224</v>
      </c>
      <c r="S33" s="123">
        <v>254</v>
      </c>
      <c r="T33" s="93">
        <v>68</v>
      </c>
      <c r="U33" s="93">
        <v>4810</v>
      </c>
      <c r="V33" s="93">
        <v>41</v>
      </c>
      <c r="W33" s="93">
        <v>15</v>
      </c>
      <c r="X33" s="93">
        <v>25</v>
      </c>
      <c r="Y33" s="93">
        <v>1</v>
      </c>
      <c r="Z33" s="93">
        <v>14</v>
      </c>
    </row>
    <row r="34" spans="2:26" ht="15" thickBot="1" x14ac:dyDescent="0.25">
      <c r="B34" s="54" t="s">
        <v>167</v>
      </c>
      <c r="C34" s="123">
        <v>42</v>
      </c>
      <c r="D34" s="93">
        <v>2</v>
      </c>
      <c r="E34" s="93">
        <v>2</v>
      </c>
      <c r="F34" s="106">
        <v>46</v>
      </c>
      <c r="G34" s="177">
        <v>44</v>
      </c>
      <c r="H34" s="177">
        <v>0</v>
      </c>
      <c r="I34" s="177">
        <v>0</v>
      </c>
      <c r="J34" s="177">
        <v>0</v>
      </c>
      <c r="K34" s="177">
        <v>40</v>
      </c>
      <c r="L34" s="180">
        <v>3</v>
      </c>
      <c r="M34" s="180">
        <v>1</v>
      </c>
      <c r="N34" s="180">
        <v>4</v>
      </c>
      <c r="O34" s="177">
        <v>1</v>
      </c>
      <c r="P34" s="177">
        <v>0</v>
      </c>
      <c r="Q34" s="177">
        <v>1</v>
      </c>
      <c r="R34" s="123">
        <v>117</v>
      </c>
      <c r="S34" s="123">
        <v>90</v>
      </c>
      <c r="T34" s="93">
        <v>20</v>
      </c>
      <c r="U34" s="93">
        <v>1619</v>
      </c>
      <c r="V34" s="93">
        <v>3</v>
      </c>
      <c r="W34" s="93">
        <v>0</v>
      </c>
      <c r="X34" s="93">
        <v>3</v>
      </c>
      <c r="Y34" s="93">
        <v>0</v>
      </c>
      <c r="Z34" s="93">
        <v>3</v>
      </c>
    </row>
    <row r="35" spans="2:26" ht="15" thickBot="1" x14ac:dyDescent="0.25">
      <c r="B35" s="54" t="s">
        <v>171</v>
      </c>
      <c r="C35" s="123">
        <v>91</v>
      </c>
      <c r="D35" s="93">
        <v>6</v>
      </c>
      <c r="E35" s="93">
        <v>5</v>
      </c>
      <c r="F35" s="106">
        <v>102</v>
      </c>
      <c r="G35" s="177">
        <v>67</v>
      </c>
      <c r="H35" s="177">
        <v>0</v>
      </c>
      <c r="I35" s="177">
        <v>0</v>
      </c>
      <c r="J35" s="177">
        <v>0</v>
      </c>
      <c r="K35" s="177">
        <v>57</v>
      </c>
      <c r="L35" s="180">
        <v>3</v>
      </c>
      <c r="M35" s="180">
        <v>3</v>
      </c>
      <c r="N35" s="180">
        <v>6</v>
      </c>
      <c r="O35" s="177">
        <v>2</v>
      </c>
      <c r="P35" s="177">
        <v>0</v>
      </c>
      <c r="Q35" s="177">
        <v>2</v>
      </c>
      <c r="R35" s="123">
        <v>174</v>
      </c>
      <c r="S35" s="123">
        <v>243</v>
      </c>
      <c r="T35" s="93">
        <v>26</v>
      </c>
      <c r="U35" s="93">
        <v>2430</v>
      </c>
      <c r="V35" s="93">
        <v>27</v>
      </c>
      <c r="W35" s="93">
        <v>5</v>
      </c>
      <c r="X35" s="93">
        <v>21</v>
      </c>
      <c r="Y35" s="93">
        <v>1</v>
      </c>
      <c r="Z35" s="93">
        <v>5</v>
      </c>
    </row>
    <row r="36" spans="2:26" ht="15" thickBot="1" x14ac:dyDescent="0.25">
      <c r="B36" s="54" t="s">
        <v>193</v>
      </c>
      <c r="C36" s="123">
        <v>196</v>
      </c>
      <c r="D36" s="93">
        <v>4</v>
      </c>
      <c r="E36" s="93">
        <v>14</v>
      </c>
      <c r="F36" s="106">
        <v>214</v>
      </c>
      <c r="G36" s="177">
        <v>140</v>
      </c>
      <c r="H36" s="177">
        <v>0</v>
      </c>
      <c r="I36" s="177">
        <v>18</v>
      </c>
      <c r="J36" s="177">
        <v>0</v>
      </c>
      <c r="K36" s="177">
        <v>140</v>
      </c>
      <c r="L36" s="180">
        <v>7</v>
      </c>
      <c r="M36" s="180">
        <v>6</v>
      </c>
      <c r="N36" s="180">
        <v>13</v>
      </c>
      <c r="O36" s="177">
        <v>5</v>
      </c>
      <c r="P36" s="177">
        <v>1</v>
      </c>
      <c r="Q36" s="177">
        <v>4</v>
      </c>
      <c r="R36" s="123">
        <v>450</v>
      </c>
      <c r="S36" s="123">
        <v>404</v>
      </c>
      <c r="T36" s="93">
        <v>147</v>
      </c>
      <c r="U36" s="93">
        <v>6644</v>
      </c>
      <c r="V36" s="93">
        <v>141</v>
      </c>
      <c r="W36" s="93">
        <v>30</v>
      </c>
      <c r="X36" s="93">
        <v>96</v>
      </c>
      <c r="Y36" s="93">
        <v>15</v>
      </c>
      <c r="Z36" s="93">
        <v>19</v>
      </c>
    </row>
    <row r="37" spans="2:26" ht="15" thickBot="1" x14ac:dyDescent="0.25">
      <c r="B37" s="54" t="s">
        <v>159</v>
      </c>
      <c r="C37" s="123">
        <v>2723</v>
      </c>
      <c r="D37" s="93">
        <v>325</v>
      </c>
      <c r="E37" s="93">
        <v>348</v>
      </c>
      <c r="F37" s="106">
        <v>3396</v>
      </c>
      <c r="G37" s="177">
        <v>3254</v>
      </c>
      <c r="H37" s="177">
        <v>6</v>
      </c>
      <c r="I37" s="177">
        <v>74</v>
      </c>
      <c r="J37" s="177">
        <v>27</v>
      </c>
      <c r="K37" s="177">
        <v>2735</v>
      </c>
      <c r="L37" s="180">
        <v>6</v>
      </c>
      <c r="M37" s="180">
        <v>36</v>
      </c>
      <c r="N37" s="180">
        <v>42</v>
      </c>
      <c r="O37" s="177">
        <v>48</v>
      </c>
      <c r="P37" s="177">
        <v>1</v>
      </c>
      <c r="Q37" s="177">
        <v>48</v>
      </c>
      <c r="R37" s="123">
        <v>6294</v>
      </c>
      <c r="S37" s="123">
        <v>3610</v>
      </c>
      <c r="T37" s="93">
        <v>821</v>
      </c>
      <c r="U37" s="93">
        <v>65238</v>
      </c>
      <c r="V37" s="93">
        <v>1534</v>
      </c>
      <c r="W37" s="93">
        <v>219</v>
      </c>
      <c r="X37" s="93">
        <v>1151</v>
      </c>
      <c r="Y37" s="93">
        <v>164</v>
      </c>
      <c r="Z37" s="93">
        <v>85</v>
      </c>
    </row>
    <row r="38" spans="2:26" ht="15" thickBot="1" x14ac:dyDescent="0.25">
      <c r="B38" s="54" t="s">
        <v>169</v>
      </c>
      <c r="C38" s="123">
        <v>338</v>
      </c>
      <c r="D38" s="93">
        <v>15</v>
      </c>
      <c r="E38" s="93">
        <v>24</v>
      </c>
      <c r="F38" s="106">
        <v>377</v>
      </c>
      <c r="G38" s="177">
        <v>238</v>
      </c>
      <c r="H38" s="179">
        <v>0</v>
      </c>
      <c r="I38" s="177">
        <v>5</v>
      </c>
      <c r="J38" s="177">
        <v>4</v>
      </c>
      <c r="K38" s="177">
        <v>222</v>
      </c>
      <c r="L38" s="180">
        <v>1</v>
      </c>
      <c r="M38" s="180">
        <v>5</v>
      </c>
      <c r="N38" s="180">
        <v>6</v>
      </c>
      <c r="O38" s="179">
        <v>6</v>
      </c>
      <c r="P38" s="179">
        <v>0</v>
      </c>
      <c r="Q38" s="179">
        <v>6</v>
      </c>
      <c r="R38" s="123">
        <v>553</v>
      </c>
      <c r="S38" s="123">
        <v>298</v>
      </c>
      <c r="T38" s="93">
        <v>169</v>
      </c>
      <c r="U38" s="93">
        <v>7919</v>
      </c>
      <c r="V38" s="93">
        <v>272</v>
      </c>
      <c r="W38" s="93">
        <v>48</v>
      </c>
      <c r="X38" s="93">
        <v>204</v>
      </c>
      <c r="Y38" s="93">
        <v>20</v>
      </c>
      <c r="Z38" s="93">
        <v>28</v>
      </c>
    </row>
    <row r="39" spans="2:26" ht="15" thickBot="1" x14ac:dyDescent="0.25">
      <c r="B39" s="54" t="s">
        <v>177</v>
      </c>
      <c r="C39" s="123">
        <v>214</v>
      </c>
      <c r="D39" s="93">
        <v>43</v>
      </c>
      <c r="E39" s="93">
        <v>19</v>
      </c>
      <c r="F39" s="106">
        <v>276</v>
      </c>
      <c r="G39" s="177">
        <v>171</v>
      </c>
      <c r="H39" s="177">
        <v>0</v>
      </c>
      <c r="I39" s="177">
        <v>0</v>
      </c>
      <c r="J39" s="177">
        <v>0</v>
      </c>
      <c r="K39" s="177">
        <v>154</v>
      </c>
      <c r="L39" s="180">
        <v>0</v>
      </c>
      <c r="M39" s="180">
        <v>2</v>
      </c>
      <c r="N39" s="180">
        <v>2</v>
      </c>
      <c r="O39" s="177">
        <v>2</v>
      </c>
      <c r="P39" s="177">
        <v>1</v>
      </c>
      <c r="Q39" s="177">
        <v>1</v>
      </c>
      <c r="R39" s="123">
        <v>224</v>
      </c>
      <c r="S39" s="123">
        <v>224</v>
      </c>
      <c r="T39" s="93">
        <v>88</v>
      </c>
      <c r="U39" s="93">
        <v>5151</v>
      </c>
      <c r="V39" s="93">
        <v>70</v>
      </c>
      <c r="W39" s="93">
        <v>16</v>
      </c>
      <c r="X39" s="93">
        <v>49</v>
      </c>
      <c r="Y39" s="93">
        <v>5</v>
      </c>
      <c r="Z39" s="93">
        <v>4</v>
      </c>
    </row>
    <row r="40" spans="2:26" ht="15" thickBot="1" x14ac:dyDescent="0.25">
      <c r="B40" s="54" t="s">
        <v>191</v>
      </c>
      <c r="C40" s="123">
        <v>381</v>
      </c>
      <c r="D40" s="93">
        <v>31</v>
      </c>
      <c r="E40" s="93">
        <v>32</v>
      </c>
      <c r="F40" s="106">
        <v>444</v>
      </c>
      <c r="G40" s="177">
        <v>434</v>
      </c>
      <c r="H40" s="177">
        <v>0</v>
      </c>
      <c r="I40" s="177">
        <v>15</v>
      </c>
      <c r="J40" s="177">
        <v>5</v>
      </c>
      <c r="K40" s="177">
        <v>410</v>
      </c>
      <c r="L40" s="180">
        <v>0</v>
      </c>
      <c r="M40" s="180">
        <v>4</v>
      </c>
      <c r="N40" s="180">
        <v>4</v>
      </c>
      <c r="O40" s="177">
        <v>4</v>
      </c>
      <c r="P40" s="177">
        <v>0</v>
      </c>
      <c r="Q40" s="177">
        <v>4</v>
      </c>
      <c r="R40" s="123">
        <v>674</v>
      </c>
      <c r="S40" s="123">
        <v>447</v>
      </c>
      <c r="T40" s="93">
        <v>148</v>
      </c>
      <c r="U40" s="93">
        <v>9376</v>
      </c>
      <c r="V40" s="93">
        <v>193</v>
      </c>
      <c r="W40" s="93">
        <v>32</v>
      </c>
      <c r="X40" s="93">
        <v>138</v>
      </c>
      <c r="Y40" s="93">
        <v>23</v>
      </c>
      <c r="Z40" s="93">
        <v>5</v>
      </c>
    </row>
    <row r="41" spans="2:26" ht="15" thickBot="1" x14ac:dyDescent="0.25">
      <c r="B41" s="54" t="s">
        <v>153</v>
      </c>
      <c r="C41" s="123">
        <v>781</v>
      </c>
      <c r="D41" s="93">
        <v>39</v>
      </c>
      <c r="E41" s="93">
        <v>107</v>
      </c>
      <c r="F41" s="106">
        <v>927</v>
      </c>
      <c r="G41" s="177">
        <v>739</v>
      </c>
      <c r="H41" s="177">
        <v>0</v>
      </c>
      <c r="I41" s="177">
        <v>7</v>
      </c>
      <c r="J41" s="177">
        <v>2</v>
      </c>
      <c r="K41" s="177">
        <v>715</v>
      </c>
      <c r="L41" s="180">
        <v>4</v>
      </c>
      <c r="M41" s="180">
        <v>2</v>
      </c>
      <c r="N41" s="180">
        <v>6</v>
      </c>
      <c r="O41" s="177">
        <v>0</v>
      </c>
      <c r="P41" s="177">
        <v>0</v>
      </c>
      <c r="Q41" s="177">
        <v>0</v>
      </c>
      <c r="R41" s="123">
        <v>1762</v>
      </c>
      <c r="S41" s="123">
        <v>1210</v>
      </c>
      <c r="T41" s="93">
        <v>381</v>
      </c>
      <c r="U41" s="93">
        <v>21062</v>
      </c>
      <c r="V41" s="93">
        <v>330</v>
      </c>
      <c r="W41" s="93">
        <v>58</v>
      </c>
      <c r="X41" s="93">
        <v>251</v>
      </c>
      <c r="Y41" s="93">
        <v>21</v>
      </c>
      <c r="Z41" s="93">
        <v>36</v>
      </c>
    </row>
    <row r="42" spans="2:26" ht="15" thickBot="1" x14ac:dyDescent="0.25">
      <c r="B42" s="54" t="s">
        <v>164</v>
      </c>
      <c r="C42" s="123">
        <v>222</v>
      </c>
      <c r="D42" s="93">
        <v>3</v>
      </c>
      <c r="E42" s="93">
        <v>22</v>
      </c>
      <c r="F42" s="106">
        <v>247</v>
      </c>
      <c r="G42" s="177">
        <v>120</v>
      </c>
      <c r="H42" s="177">
        <v>0</v>
      </c>
      <c r="I42" s="177">
        <v>13</v>
      </c>
      <c r="J42" s="177">
        <v>1</v>
      </c>
      <c r="K42" s="177">
        <v>101</v>
      </c>
      <c r="L42" s="180">
        <v>2</v>
      </c>
      <c r="M42" s="180">
        <v>6</v>
      </c>
      <c r="N42" s="180">
        <v>8</v>
      </c>
      <c r="O42" s="177">
        <v>0</v>
      </c>
      <c r="P42" s="177">
        <v>0</v>
      </c>
      <c r="Q42" s="177">
        <v>0</v>
      </c>
      <c r="R42" s="123">
        <v>560</v>
      </c>
      <c r="S42" s="123">
        <v>391</v>
      </c>
      <c r="T42" s="93">
        <v>72</v>
      </c>
      <c r="U42" s="93">
        <v>5123</v>
      </c>
      <c r="V42" s="93">
        <v>86</v>
      </c>
      <c r="W42" s="93">
        <v>27</v>
      </c>
      <c r="X42" s="93">
        <v>58</v>
      </c>
      <c r="Y42" s="93">
        <v>1</v>
      </c>
      <c r="Z42" s="93">
        <v>14</v>
      </c>
    </row>
    <row r="43" spans="2:26" ht="15" thickBot="1" x14ac:dyDescent="0.25">
      <c r="B43" s="54" t="s">
        <v>194</v>
      </c>
      <c r="C43" s="123">
        <v>863</v>
      </c>
      <c r="D43" s="93">
        <v>22</v>
      </c>
      <c r="E43" s="93">
        <v>70</v>
      </c>
      <c r="F43" s="106">
        <v>955</v>
      </c>
      <c r="G43" s="177">
        <v>788</v>
      </c>
      <c r="H43" s="177">
        <v>3</v>
      </c>
      <c r="I43" s="177">
        <v>40</v>
      </c>
      <c r="J43" s="177">
        <v>8</v>
      </c>
      <c r="K43" s="177">
        <v>700</v>
      </c>
      <c r="L43" s="180">
        <v>36</v>
      </c>
      <c r="M43" s="180">
        <v>92</v>
      </c>
      <c r="N43" s="180">
        <v>128</v>
      </c>
      <c r="O43" s="177">
        <v>84</v>
      </c>
      <c r="P43" s="177">
        <v>1</v>
      </c>
      <c r="Q43" s="177">
        <v>83</v>
      </c>
      <c r="R43" s="123">
        <v>3031</v>
      </c>
      <c r="S43" s="123">
        <v>1711</v>
      </c>
      <c r="T43" s="93">
        <v>309</v>
      </c>
      <c r="U43" s="93">
        <v>26148</v>
      </c>
      <c r="V43" s="93">
        <v>378</v>
      </c>
      <c r="W43" s="93">
        <v>69</v>
      </c>
      <c r="X43" s="93">
        <v>282</v>
      </c>
      <c r="Y43" s="93">
        <v>27</v>
      </c>
      <c r="Z43" s="93">
        <v>22</v>
      </c>
    </row>
    <row r="44" spans="2:26" ht="15" thickBot="1" x14ac:dyDescent="0.25">
      <c r="B44" s="54" t="s">
        <v>158</v>
      </c>
      <c r="C44" s="123">
        <v>135</v>
      </c>
      <c r="D44" s="93">
        <v>6</v>
      </c>
      <c r="E44" s="93">
        <v>18</v>
      </c>
      <c r="F44" s="106">
        <v>159</v>
      </c>
      <c r="G44" s="177">
        <v>55</v>
      </c>
      <c r="H44" s="177">
        <v>0</v>
      </c>
      <c r="I44" s="177">
        <v>29</v>
      </c>
      <c r="J44" s="177">
        <v>0</v>
      </c>
      <c r="K44" s="177">
        <v>52</v>
      </c>
      <c r="L44" s="180">
        <v>0</v>
      </c>
      <c r="M44" s="180">
        <v>5</v>
      </c>
      <c r="N44" s="180">
        <v>5</v>
      </c>
      <c r="O44" s="177">
        <v>2</v>
      </c>
      <c r="P44" s="177">
        <v>0</v>
      </c>
      <c r="Q44" s="177">
        <v>2</v>
      </c>
      <c r="R44" s="123">
        <v>383</v>
      </c>
      <c r="S44" s="123">
        <v>311</v>
      </c>
      <c r="T44" s="93">
        <v>93</v>
      </c>
      <c r="U44" s="93">
        <v>6741</v>
      </c>
      <c r="V44" s="93">
        <v>57</v>
      </c>
      <c r="W44" s="93">
        <v>15</v>
      </c>
      <c r="X44" s="93">
        <v>38</v>
      </c>
      <c r="Y44" s="93">
        <v>4</v>
      </c>
      <c r="Z44" s="93">
        <v>7</v>
      </c>
    </row>
    <row r="45" spans="2:26" ht="15" thickBot="1" x14ac:dyDescent="0.25">
      <c r="B45" s="54" t="s">
        <v>162</v>
      </c>
      <c r="C45" s="123">
        <v>67</v>
      </c>
      <c r="D45" s="93">
        <v>20</v>
      </c>
      <c r="E45" s="93">
        <v>3</v>
      </c>
      <c r="F45" s="106">
        <v>90</v>
      </c>
      <c r="G45" s="177">
        <v>71</v>
      </c>
      <c r="H45" s="177">
        <v>0</v>
      </c>
      <c r="I45" s="177">
        <v>8</v>
      </c>
      <c r="J45" s="177">
        <v>0</v>
      </c>
      <c r="K45" s="177">
        <v>65</v>
      </c>
      <c r="L45" s="180">
        <v>0</v>
      </c>
      <c r="M45" s="180">
        <v>4</v>
      </c>
      <c r="N45" s="180">
        <v>4</v>
      </c>
      <c r="O45" s="177">
        <v>0</v>
      </c>
      <c r="P45" s="177">
        <v>0</v>
      </c>
      <c r="Q45" s="177">
        <v>0</v>
      </c>
      <c r="R45" s="123">
        <v>162</v>
      </c>
      <c r="S45" s="123">
        <v>248</v>
      </c>
      <c r="T45" s="93">
        <v>41</v>
      </c>
      <c r="U45" s="93">
        <v>3099</v>
      </c>
      <c r="V45" s="93">
        <v>19</v>
      </c>
      <c r="W45" s="93">
        <v>2</v>
      </c>
      <c r="X45" s="93">
        <v>16</v>
      </c>
      <c r="Y45" s="93">
        <v>1</v>
      </c>
      <c r="Z45" s="93">
        <v>5</v>
      </c>
    </row>
    <row r="46" spans="2:26" ht="15.75" customHeight="1" thickBot="1" x14ac:dyDescent="0.25">
      <c r="B46" s="54" t="s">
        <v>151</v>
      </c>
      <c r="C46" s="123">
        <v>216</v>
      </c>
      <c r="D46" s="93">
        <v>8</v>
      </c>
      <c r="E46" s="93">
        <v>18</v>
      </c>
      <c r="F46" s="106">
        <v>242</v>
      </c>
      <c r="G46" s="177">
        <v>188</v>
      </c>
      <c r="H46" s="177">
        <v>0</v>
      </c>
      <c r="I46" s="177">
        <v>19</v>
      </c>
      <c r="J46" s="177">
        <v>1</v>
      </c>
      <c r="K46" s="177">
        <v>169</v>
      </c>
      <c r="L46" s="180">
        <v>1</v>
      </c>
      <c r="M46" s="180">
        <v>3</v>
      </c>
      <c r="N46" s="180">
        <v>4</v>
      </c>
      <c r="O46" s="177">
        <v>2</v>
      </c>
      <c r="P46" s="177">
        <v>1</v>
      </c>
      <c r="Q46" s="177">
        <v>4</v>
      </c>
      <c r="R46" s="123">
        <v>698</v>
      </c>
      <c r="S46" s="123">
        <v>1075</v>
      </c>
      <c r="T46" s="93">
        <v>89</v>
      </c>
      <c r="U46" s="93">
        <v>9863</v>
      </c>
      <c r="V46" s="93">
        <v>135</v>
      </c>
      <c r="W46" s="93">
        <v>12</v>
      </c>
      <c r="X46" s="93">
        <v>120</v>
      </c>
      <c r="Y46" s="93">
        <v>3</v>
      </c>
      <c r="Z46" s="93">
        <v>5</v>
      </c>
    </row>
    <row r="47" spans="2:26" ht="15" thickBot="1" x14ac:dyDescent="0.25">
      <c r="B47" s="54" t="s">
        <v>178</v>
      </c>
      <c r="C47" s="123">
        <v>76</v>
      </c>
      <c r="D47" s="93">
        <v>0</v>
      </c>
      <c r="E47" s="93">
        <v>14</v>
      </c>
      <c r="F47" s="106">
        <v>90</v>
      </c>
      <c r="G47" s="177">
        <v>91</v>
      </c>
      <c r="H47" s="177">
        <v>2</v>
      </c>
      <c r="I47" s="177">
        <v>21</v>
      </c>
      <c r="J47" s="177">
        <v>4</v>
      </c>
      <c r="K47" s="177">
        <v>75</v>
      </c>
      <c r="L47" s="180">
        <v>0</v>
      </c>
      <c r="M47" s="180">
        <v>0</v>
      </c>
      <c r="N47" s="180">
        <v>0</v>
      </c>
      <c r="O47" s="177">
        <v>0</v>
      </c>
      <c r="P47" s="177">
        <v>0</v>
      </c>
      <c r="Q47" s="177">
        <v>0</v>
      </c>
      <c r="R47" s="123">
        <v>158</v>
      </c>
      <c r="S47" s="123">
        <v>605</v>
      </c>
      <c r="T47" s="93">
        <v>28</v>
      </c>
      <c r="U47" s="93">
        <v>3088</v>
      </c>
      <c r="V47" s="93">
        <v>25</v>
      </c>
      <c r="W47" s="93">
        <v>0</v>
      </c>
      <c r="X47" s="93">
        <v>22</v>
      </c>
      <c r="Y47" s="93">
        <v>3</v>
      </c>
      <c r="Z47" s="93">
        <v>1</v>
      </c>
    </row>
    <row r="48" spans="2:26" ht="15" thickBot="1" x14ac:dyDescent="0.25">
      <c r="B48" s="54" t="s">
        <v>183</v>
      </c>
      <c r="C48" s="123">
        <v>55</v>
      </c>
      <c r="D48" s="93">
        <v>0</v>
      </c>
      <c r="E48" s="93">
        <v>5</v>
      </c>
      <c r="F48" s="106">
        <v>60</v>
      </c>
      <c r="G48" s="177">
        <v>49</v>
      </c>
      <c r="H48" s="177">
        <v>0</v>
      </c>
      <c r="I48" s="177">
        <v>5</v>
      </c>
      <c r="J48" s="177">
        <v>0</v>
      </c>
      <c r="K48" s="177">
        <v>49</v>
      </c>
      <c r="L48" s="180">
        <v>0</v>
      </c>
      <c r="M48" s="180">
        <v>0</v>
      </c>
      <c r="N48" s="180">
        <v>0</v>
      </c>
      <c r="O48" s="177">
        <v>0</v>
      </c>
      <c r="P48" s="177">
        <v>0</v>
      </c>
      <c r="Q48" s="177">
        <v>0</v>
      </c>
      <c r="R48" s="123">
        <v>156</v>
      </c>
      <c r="S48" s="123">
        <v>351</v>
      </c>
      <c r="T48" s="93">
        <v>18</v>
      </c>
      <c r="U48" s="93">
        <v>2653</v>
      </c>
      <c r="V48" s="93">
        <v>48</v>
      </c>
      <c r="W48" s="93">
        <v>5</v>
      </c>
      <c r="X48" s="93">
        <v>40</v>
      </c>
      <c r="Y48" s="93">
        <v>3</v>
      </c>
      <c r="Z48" s="93">
        <v>2</v>
      </c>
    </row>
    <row r="49" spans="2:26" ht="15" thickBot="1" x14ac:dyDescent="0.25">
      <c r="B49" s="54" t="s">
        <v>185</v>
      </c>
      <c r="C49" s="123">
        <v>290</v>
      </c>
      <c r="D49" s="93">
        <v>6</v>
      </c>
      <c r="E49" s="93">
        <v>18</v>
      </c>
      <c r="F49" s="106">
        <v>314</v>
      </c>
      <c r="G49" s="177">
        <v>110</v>
      </c>
      <c r="H49" s="177">
        <v>2</v>
      </c>
      <c r="I49" s="177">
        <v>29</v>
      </c>
      <c r="J49" s="177">
        <v>4</v>
      </c>
      <c r="K49" s="177">
        <v>89</v>
      </c>
      <c r="L49" s="180">
        <v>0</v>
      </c>
      <c r="M49" s="180">
        <v>4</v>
      </c>
      <c r="N49" s="180">
        <v>4</v>
      </c>
      <c r="O49" s="177">
        <v>1</v>
      </c>
      <c r="P49" s="177">
        <v>0</v>
      </c>
      <c r="Q49" s="177">
        <v>1</v>
      </c>
      <c r="R49" s="123">
        <v>583</v>
      </c>
      <c r="S49" s="123">
        <v>820</v>
      </c>
      <c r="T49" s="93">
        <v>90</v>
      </c>
      <c r="U49" s="93">
        <v>8363</v>
      </c>
      <c r="V49" s="93">
        <v>105</v>
      </c>
      <c r="W49" s="93">
        <v>15</v>
      </c>
      <c r="X49" s="93">
        <v>86</v>
      </c>
      <c r="Y49" s="93">
        <v>4</v>
      </c>
      <c r="Z49" s="93">
        <v>14</v>
      </c>
    </row>
    <row r="50" spans="2:26" ht="15" thickBot="1" x14ac:dyDescent="0.25">
      <c r="B50" s="54" t="s">
        <v>179</v>
      </c>
      <c r="C50" s="123">
        <v>2839</v>
      </c>
      <c r="D50" s="93">
        <v>50</v>
      </c>
      <c r="E50" s="93">
        <v>227</v>
      </c>
      <c r="F50" s="106">
        <v>3116</v>
      </c>
      <c r="G50" s="40">
        <v>2538</v>
      </c>
      <c r="H50" s="40">
        <v>13</v>
      </c>
      <c r="I50" s="40">
        <v>76</v>
      </c>
      <c r="J50" s="40">
        <v>20</v>
      </c>
      <c r="K50" s="40">
        <v>2108</v>
      </c>
      <c r="L50" s="180">
        <v>111</v>
      </c>
      <c r="M50" s="180">
        <v>209</v>
      </c>
      <c r="N50" s="180">
        <v>320</v>
      </c>
      <c r="O50" s="40">
        <v>251</v>
      </c>
      <c r="P50" s="40">
        <v>35</v>
      </c>
      <c r="Q50" s="40">
        <v>217</v>
      </c>
      <c r="R50" s="123">
        <v>7721</v>
      </c>
      <c r="S50" s="123">
        <v>5857</v>
      </c>
      <c r="T50" s="93">
        <v>609</v>
      </c>
      <c r="U50" s="93">
        <v>80608</v>
      </c>
      <c r="V50" s="93">
        <v>702</v>
      </c>
      <c r="W50" s="93">
        <v>68</v>
      </c>
      <c r="X50" s="93">
        <v>614</v>
      </c>
      <c r="Y50" s="93">
        <v>20</v>
      </c>
      <c r="Z50" s="93">
        <v>66</v>
      </c>
    </row>
    <row r="51" spans="2:26" ht="15" thickBot="1" x14ac:dyDescent="0.25">
      <c r="B51" s="54" t="s">
        <v>181</v>
      </c>
      <c r="C51" s="123">
        <v>805</v>
      </c>
      <c r="D51" s="93">
        <v>11</v>
      </c>
      <c r="E51" s="93">
        <v>45</v>
      </c>
      <c r="F51" s="106">
        <v>861</v>
      </c>
      <c r="G51" s="40">
        <v>744</v>
      </c>
      <c r="H51" s="40">
        <v>3</v>
      </c>
      <c r="I51" s="40">
        <v>21</v>
      </c>
      <c r="J51" s="40">
        <v>3</v>
      </c>
      <c r="K51" s="40">
        <v>713</v>
      </c>
      <c r="L51" s="180">
        <v>8</v>
      </c>
      <c r="M51" s="180">
        <v>27</v>
      </c>
      <c r="N51" s="180">
        <v>35</v>
      </c>
      <c r="O51" s="40">
        <v>34</v>
      </c>
      <c r="P51" s="40">
        <v>2</v>
      </c>
      <c r="Q51" s="40">
        <v>33</v>
      </c>
      <c r="R51" s="123">
        <v>1572</v>
      </c>
      <c r="S51" s="123">
        <v>858</v>
      </c>
      <c r="T51" s="93">
        <v>264</v>
      </c>
      <c r="U51" s="93">
        <v>13548</v>
      </c>
      <c r="V51" s="93">
        <v>230</v>
      </c>
      <c r="W51" s="93">
        <v>84</v>
      </c>
      <c r="X51" s="93">
        <v>129</v>
      </c>
      <c r="Y51" s="93">
        <v>17</v>
      </c>
      <c r="Z51" s="93">
        <v>16</v>
      </c>
    </row>
    <row r="52" spans="2:26" ht="15" thickBot="1" x14ac:dyDescent="0.25">
      <c r="B52" s="54" t="s">
        <v>182</v>
      </c>
      <c r="C52" s="123">
        <v>128</v>
      </c>
      <c r="D52" s="93">
        <v>3</v>
      </c>
      <c r="E52" s="93">
        <v>21</v>
      </c>
      <c r="F52" s="106">
        <v>152</v>
      </c>
      <c r="G52" s="40">
        <v>174</v>
      </c>
      <c r="H52" s="40">
        <v>2</v>
      </c>
      <c r="I52" s="40">
        <v>15</v>
      </c>
      <c r="J52" s="40">
        <v>5</v>
      </c>
      <c r="K52" s="40">
        <v>171</v>
      </c>
      <c r="L52" s="180">
        <v>0</v>
      </c>
      <c r="M52" s="180">
        <v>1</v>
      </c>
      <c r="N52" s="180">
        <v>1</v>
      </c>
      <c r="O52" s="40">
        <v>0</v>
      </c>
      <c r="P52" s="40">
        <v>0</v>
      </c>
      <c r="Q52" s="40">
        <v>0</v>
      </c>
      <c r="R52" s="123">
        <v>327</v>
      </c>
      <c r="S52" s="123">
        <v>357</v>
      </c>
      <c r="T52" s="93">
        <v>37</v>
      </c>
      <c r="U52" s="93">
        <v>3762</v>
      </c>
      <c r="V52" s="93">
        <v>42</v>
      </c>
      <c r="W52" s="93">
        <v>8</v>
      </c>
      <c r="X52" s="93">
        <v>33</v>
      </c>
      <c r="Y52" s="93">
        <v>1</v>
      </c>
      <c r="Z52" s="93">
        <v>1</v>
      </c>
    </row>
    <row r="53" spans="2:26" ht="15" thickBot="1" x14ac:dyDescent="0.25">
      <c r="B53" s="54" t="s">
        <v>155</v>
      </c>
      <c r="C53" s="123">
        <v>56</v>
      </c>
      <c r="D53" s="93">
        <v>2</v>
      </c>
      <c r="E53" s="93">
        <v>10</v>
      </c>
      <c r="F53" s="106">
        <v>68</v>
      </c>
      <c r="G53" s="40">
        <v>65</v>
      </c>
      <c r="H53" s="40">
        <v>0</v>
      </c>
      <c r="I53" s="40">
        <v>0</v>
      </c>
      <c r="J53" s="40">
        <v>0</v>
      </c>
      <c r="K53" s="40">
        <v>62</v>
      </c>
      <c r="L53" s="180">
        <v>1</v>
      </c>
      <c r="M53" s="180">
        <v>2</v>
      </c>
      <c r="N53" s="180">
        <v>3</v>
      </c>
      <c r="O53" s="40">
        <v>2</v>
      </c>
      <c r="P53" s="40">
        <v>0</v>
      </c>
      <c r="Q53" s="40">
        <v>2</v>
      </c>
      <c r="R53" s="123">
        <v>232</v>
      </c>
      <c r="S53" s="123">
        <v>369</v>
      </c>
      <c r="T53" s="93">
        <v>18</v>
      </c>
      <c r="U53" s="93">
        <v>1656</v>
      </c>
      <c r="V53" s="93">
        <v>80</v>
      </c>
      <c r="W53" s="93">
        <v>20</v>
      </c>
      <c r="X53" s="93">
        <v>60</v>
      </c>
      <c r="Y53" s="93">
        <v>0</v>
      </c>
      <c r="Z53" s="93">
        <v>1</v>
      </c>
    </row>
    <row r="54" spans="2:26" ht="15" thickBot="1" x14ac:dyDescent="0.25">
      <c r="B54" s="54" t="s">
        <v>168</v>
      </c>
      <c r="C54" s="123">
        <v>82</v>
      </c>
      <c r="D54" s="93">
        <v>0</v>
      </c>
      <c r="E54" s="93">
        <v>24</v>
      </c>
      <c r="F54" s="106">
        <v>106</v>
      </c>
      <c r="G54" s="40">
        <v>94</v>
      </c>
      <c r="H54" s="40">
        <v>0</v>
      </c>
      <c r="I54" s="40">
        <v>0</v>
      </c>
      <c r="J54" s="40">
        <v>3</v>
      </c>
      <c r="K54" s="40">
        <v>89</v>
      </c>
      <c r="L54" s="180">
        <v>1</v>
      </c>
      <c r="M54" s="180">
        <v>5</v>
      </c>
      <c r="N54" s="180">
        <v>6</v>
      </c>
      <c r="O54" s="40">
        <v>4</v>
      </c>
      <c r="P54" s="40">
        <v>0</v>
      </c>
      <c r="Q54" s="40">
        <v>4</v>
      </c>
      <c r="R54" s="123">
        <v>341</v>
      </c>
      <c r="S54" s="123">
        <v>503</v>
      </c>
      <c r="T54" s="93">
        <v>38</v>
      </c>
      <c r="U54" s="93">
        <v>2829</v>
      </c>
      <c r="V54" s="93">
        <v>43</v>
      </c>
      <c r="W54" s="93">
        <v>3</v>
      </c>
      <c r="X54" s="93">
        <v>39</v>
      </c>
      <c r="Y54" s="93">
        <v>1</v>
      </c>
      <c r="Z54" s="93">
        <v>5</v>
      </c>
    </row>
    <row r="55" spans="2:26" ht="15" thickBot="1" x14ac:dyDescent="0.25">
      <c r="B55" s="54" t="s">
        <v>160</v>
      </c>
      <c r="C55" s="123">
        <v>133</v>
      </c>
      <c r="D55" s="93">
        <v>20</v>
      </c>
      <c r="E55" s="93">
        <v>35</v>
      </c>
      <c r="F55" s="106">
        <v>188</v>
      </c>
      <c r="G55" s="40">
        <v>109</v>
      </c>
      <c r="H55" s="40">
        <v>1</v>
      </c>
      <c r="I55" s="181">
        <v>18</v>
      </c>
      <c r="J55" s="40">
        <v>9</v>
      </c>
      <c r="K55" s="40">
        <v>102</v>
      </c>
      <c r="L55" s="180">
        <v>9</v>
      </c>
      <c r="M55" s="180">
        <v>21</v>
      </c>
      <c r="N55" s="180">
        <v>30</v>
      </c>
      <c r="O55" s="40">
        <v>28</v>
      </c>
      <c r="P55" s="40">
        <v>1</v>
      </c>
      <c r="Q55" s="40">
        <v>27</v>
      </c>
      <c r="R55" s="123">
        <v>905</v>
      </c>
      <c r="S55" s="123">
        <v>1645</v>
      </c>
      <c r="T55" s="93">
        <v>97</v>
      </c>
      <c r="U55" s="93">
        <v>4988</v>
      </c>
      <c r="V55" s="93">
        <v>134</v>
      </c>
      <c r="W55" s="93">
        <v>12</v>
      </c>
      <c r="X55" s="93">
        <v>114</v>
      </c>
      <c r="Y55" s="93">
        <v>8</v>
      </c>
      <c r="Z55" s="93">
        <v>11</v>
      </c>
    </row>
    <row r="56" spans="2:26" ht="15" thickBot="1" x14ac:dyDescent="0.25">
      <c r="B56" s="54" t="s">
        <v>11</v>
      </c>
      <c r="C56" s="123">
        <v>73</v>
      </c>
      <c r="D56" s="93">
        <v>6</v>
      </c>
      <c r="E56" s="93">
        <v>4</v>
      </c>
      <c r="F56" s="106">
        <v>83</v>
      </c>
      <c r="G56" s="40">
        <v>64</v>
      </c>
      <c r="H56" s="40">
        <v>0</v>
      </c>
      <c r="I56" s="40">
        <v>3</v>
      </c>
      <c r="J56" s="40">
        <v>0</v>
      </c>
      <c r="K56" s="40">
        <v>54</v>
      </c>
      <c r="L56" s="180">
        <v>2</v>
      </c>
      <c r="M56" s="180">
        <v>2</v>
      </c>
      <c r="N56" s="180">
        <v>4</v>
      </c>
      <c r="O56" s="40">
        <v>3</v>
      </c>
      <c r="P56" s="40">
        <v>1</v>
      </c>
      <c r="Q56" s="40">
        <v>2</v>
      </c>
      <c r="R56" s="123">
        <v>178</v>
      </c>
      <c r="S56" s="123">
        <v>270</v>
      </c>
      <c r="T56" s="93">
        <v>30</v>
      </c>
      <c r="U56" s="93">
        <v>2974</v>
      </c>
      <c r="V56" s="93">
        <v>49</v>
      </c>
      <c r="W56" s="93">
        <v>9</v>
      </c>
      <c r="X56" s="93">
        <v>36</v>
      </c>
      <c r="Y56" s="93">
        <v>4</v>
      </c>
      <c r="Z56" s="93">
        <v>0</v>
      </c>
    </row>
    <row r="57" spans="2:26" ht="15" thickBot="1" x14ac:dyDescent="0.25">
      <c r="B57" s="56" t="s">
        <v>22</v>
      </c>
      <c r="C57" s="57">
        <f>SUM(C7:C56)</f>
        <v>15833</v>
      </c>
      <c r="D57" s="57">
        <v>729</v>
      </c>
      <c r="E57" s="57">
        <v>1455</v>
      </c>
      <c r="F57" s="57">
        <v>18017</v>
      </c>
      <c r="G57" s="57">
        <v>14849</v>
      </c>
      <c r="H57" s="57">
        <v>54</v>
      </c>
      <c r="I57" s="57">
        <v>823</v>
      </c>
      <c r="J57" s="57">
        <v>107</v>
      </c>
      <c r="K57" s="57">
        <v>13008</v>
      </c>
      <c r="L57" s="57">
        <v>333</v>
      </c>
      <c r="M57" s="57">
        <v>567</v>
      </c>
      <c r="N57" s="57">
        <v>900</v>
      </c>
      <c r="O57" s="57">
        <v>633</v>
      </c>
      <c r="P57" s="57">
        <v>69</v>
      </c>
      <c r="Q57" s="57">
        <v>575</v>
      </c>
      <c r="R57" s="57">
        <f>SUM(R7:R56)</f>
        <v>41116</v>
      </c>
      <c r="S57" s="57">
        <f>SUM(S7:S56)</f>
        <v>36146</v>
      </c>
      <c r="T57" s="57">
        <v>6120</v>
      </c>
      <c r="U57" s="57">
        <v>488518</v>
      </c>
      <c r="V57" s="57">
        <v>7334</v>
      </c>
      <c r="W57" s="57">
        <v>1189</v>
      </c>
      <c r="X57" s="57">
        <v>5644</v>
      </c>
      <c r="Y57" s="57">
        <v>501</v>
      </c>
      <c r="Z57" s="57">
        <v>592</v>
      </c>
    </row>
    <row r="58" spans="2:26" x14ac:dyDescent="0.2">
      <c r="I58" s="107"/>
      <c r="J58" s="107"/>
      <c r="K58" s="107"/>
      <c r="L58" s="107"/>
      <c r="M58" s="107"/>
    </row>
    <row r="59" spans="2:26" x14ac:dyDescent="0.2">
      <c r="I59" s="90"/>
    </row>
    <row r="60" spans="2:26"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10</vt:i4>
      </vt:variant>
    </vt:vector>
  </HeadingPairs>
  <TitlesOfParts>
    <vt:vector size="40" baseType="lpstr">
      <vt:lpstr>Introducción</vt:lpstr>
      <vt:lpstr>Resumen</vt:lpstr>
      <vt:lpstr>Definiciones y conceptos</vt:lpstr>
      <vt:lpstr>Concursos TSJ pers. jurid. </vt:lpstr>
      <vt:lpstr>Concursos TSJ pers. nat.empres</vt:lpstr>
      <vt:lpstr>Concursos TSJ pers. nat.no emp </vt:lpstr>
      <vt:lpstr>Total concursos TSJ</vt:lpstr>
      <vt:lpstr>Concursos declarados TSJ</vt:lpstr>
      <vt:lpstr>Concursos Convenio TSJ</vt:lpstr>
      <vt:lpstr>Concursos Liquidación TSJ</vt:lpstr>
      <vt:lpstr>E.R.E's TSJ</vt:lpstr>
      <vt:lpstr>Concurs.sin masa declarados TSJ</vt:lpstr>
      <vt:lpstr>PEM TSJ persona jurídica</vt:lpstr>
      <vt:lpstr>PEM TSJ  pers nat</vt:lpstr>
      <vt:lpstr>PEM presentados TSJ total</vt:lpstr>
      <vt:lpstr>PEM aperturados TSJ</vt:lpstr>
      <vt:lpstr>PEM de continuación TSJ</vt:lpstr>
      <vt:lpstr>PEM de liquidación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'PEM presentados TSJ total'!Área_de_impresión</vt:lpstr>
      <vt:lpstr>'PEM TSJ  pers nat'!Área_de_impresión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2025-06-13T07:59:35Z</cp:lastPrinted>
  <dcterms:created xsi:type="dcterms:W3CDTF">2008-12-05T10:12:17Z</dcterms:created>
  <dcterms:modified xsi:type="dcterms:W3CDTF">2025-06-13T17:44:04Z</dcterms:modified>
</cp:coreProperties>
</file>